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ocuments/THESIS/setelah sempro/Hasil Analisis/"/>
    </mc:Choice>
  </mc:AlternateContent>
  <xr:revisionPtr revIDLastSave="0" documentId="8_{55B4E5BA-D89A-6645-BB5B-0AF468507E61}" xr6:coauthVersionLast="47" xr6:coauthVersionMax="47" xr10:uidLastSave="{00000000-0000-0000-0000-000000000000}"/>
  <bookViews>
    <workbookView xWindow="100" yWindow="960" windowWidth="13940" windowHeight="13760" activeTab="1" xr2:uid="{A458F390-BE95-3742-A3D5-D45C048D602F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3" i="2" l="1"/>
  <c r="N33" i="2"/>
  <c r="M33" i="2"/>
  <c r="I33" i="2"/>
  <c r="H33" i="2"/>
  <c r="G33" i="2"/>
  <c r="O32" i="2"/>
  <c r="N32" i="2"/>
  <c r="M32" i="2"/>
  <c r="I32" i="2"/>
  <c r="H32" i="2"/>
  <c r="G32" i="2"/>
  <c r="O31" i="2"/>
  <c r="N31" i="2"/>
  <c r="M31" i="2"/>
  <c r="I31" i="2"/>
  <c r="H31" i="2"/>
  <c r="G31" i="2"/>
  <c r="O30" i="2"/>
  <c r="N30" i="2"/>
  <c r="M30" i="2"/>
  <c r="I30" i="2"/>
  <c r="H30" i="2"/>
  <c r="G30" i="2"/>
  <c r="O29" i="2"/>
  <c r="N29" i="2"/>
  <c r="M29" i="2"/>
  <c r="I29" i="2"/>
  <c r="H29" i="2"/>
  <c r="G29" i="2"/>
  <c r="O28" i="2"/>
  <c r="N28" i="2"/>
  <c r="M28" i="2"/>
  <c r="I28" i="2"/>
  <c r="H28" i="2"/>
  <c r="G28" i="2"/>
  <c r="O27" i="2"/>
  <c r="N27" i="2"/>
  <c r="M27" i="2"/>
  <c r="I27" i="2"/>
  <c r="H27" i="2"/>
  <c r="G27" i="2"/>
  <c r="O26" i="2"/>
  <c r="N26" i="2"/>
  <c r="M26" i="2"/>
  <c r="I26" i="2"/>
  <c r="H26" i="2"/>
  <c r="G26" i="2"/>
  <c r="O25" i="2"/>
  <c r="N25" i="2"/>
  <c r="M25" i="2"/>
  <c r="I25" i="2"/>
  <c r="H25" i="2"/>
  <c r="G25" i="2"/>
  <c r="O24" i="2"/>
  <c r="N24" i="2"/>
  <c r="M24" i="2"/>
  <c r="I24" i="2"/>
  <c r="H24" i="2"/>
  <c r="G24" i="2"/>
  <c r="O23" i="2"/>
  <c r="N23" i="2"/>
  <c r="M23" i="2"/>
  <c r="I23" i="2"/>
  <c r="H23" i="2"/>
  <c r="G23" i="2"/>
  <c r="O22" i="2"/>
  <c r="N22" i="2"/>
  <c r="M22" i="2"/>
  <c r="I22" i="2"/>
  <c r="H22" i="2"/>
  <c r="G22" i="2"/>
  <c r="O21" i="2"/>
  <c r="N21" i="2"/>
  <c r="M21" i="2"/>
  <c r="I21" i="2"/>
  <c r="H21" i="2"/>
  <c r="G21" i="2"/>
  <c r="O20" i="2"/>
  <c r="N20" i="2"/>
  <c r="M20" i="2"/>
  <c r="I20" i="2"/>
  <c r="H20" i="2"/>
  <c r="G20" i="2"/>
  <c r="O19" i="2"/>
  <c r="N19" i="2"/>
  <c r="M19" i="2"/>
  <c r="I19" i="2"/>
  <c r="H19" i="2"/>
  <c r="G19" i="2"/>
  <c r="O18" i="2"/>
  <c r="N18" i="2"/>
  <c r="M18" i="2"/>
  <c r="I18" i="2"/>
  <c r="H18" i="2"/>
  <c r="G18" i="2"/>
  <c r="O17" i="2"/>
  <c r="N17" i="2"/>
  <c r="M17" i="2"/>
  <c r="I17" i="2"/>
  <c r="H17" i="2"/>
  <c r="G17" i="2"/>
  <c r="O16" i="2"/>
  <c r="N16" i="2"/>
  <c r="M16" i="2"/>
  <c r="I16" i="2"/>
  <c r="H16" i="2"/>
  <c r="G16" i="2"/>
  <c r="O15" i="2"/>
  <c r="N15" i="2"/>
  <c r="M15" i="2"/>
  <c r="I15" i="2"/>
  <c r="H15" i="2"/>
  <c r="G15" i="2"/>
  <c r="O14" i="2"/>
  <c r="N14" i="2"/>
  <c r="M14" i="2"/>
  <c r="I14" i="2"/>
  <c r="H14" i="2"/>
  <c r="G14" i="2"/>
  <c r="O13" i="2"/>
  <c r="N13" i="2"/>
  <c r="M13" i="2"/>
  <c r="I13" i="2"/>
  <c r="H13" i="2"/>
  <c r="G13" i="2"/>
  <c r="O12" i="2"/>
  <c r="N12" i="2"/>
  <c r="M12" i="2"/>
  <c r="I12" i="2"/>
  <c r="H12" i="2"/>
  <c r="G12" i="2"/>
  <c r="O11" i="2"/>
  <c r="N11" i="2"/>
  <c r="M11" i="2"/>
  <c r="I11" i="2"/>
  <c r="H11" i="2"/>
  <c r="G11" i="2"/>
  <c r="O10" i="2"/>
  <c r="N10" i="2"/>
  <c r="M10" i="2"/>
  <c r="I10" i="2"/>
  <c r="H10" i="2"/>
  <c r="G10" i="2"/>
  <c r="O9" i="2"/>
  <c r="N9" i="2"/>
  <c r="M9" i="2"/>
  <c r="I9" i="2"/>
  <c r="H9" i="2"/>
  <c r="G9" i="2"/>
  <c r="O8" i="2"/>
  <c r="N8" i="2"/>
  <c r="M8" i="2"/>
  <c r="I8" i="2"/>
  <c r="H8" i="2"/>
  <c r="G8" i="2"/>
  <c r="O7" i="2"/>
  <c r="N7" i="2"/>
  <c r="M7" i="2"/>
  <c r="I7" i="2"/>
  <c r="H7" i="2"/>
  <c r="G7" i="2"/>
  <c r="O6" i="2"/>
  <c r="N6" i="2"/>
  <c r="M6" i="2"/>
  <c r="I6" i="2"/>
  <c r="H6" i="2"/>
  <c r="G6" i="2"/>
  <c r="O5" i="2"/>
  <c r="N5" i="2"/>
  <c r="M5" i="2"/>
  <c r="I5" i="2"/>
  <c r="H5" i="2"/>
  <c r="G5" i="2"/>
  <c r="O4" i="2"/>
  <c r="N4" i="2"/>
  <c r="M4" i="2"/>
  <c r="I4" i="2"/>
  <c r="H4" i="2"/>
  <c r="G4" i="2"/>
  <c r="C45" i="1" l="1"/>
  <c r="C42" i="1"/>
  <c r="C39" i="1"/>
  <c r="C36" i="1"/>
  <c r="C31" i="1"/>
  <c r="C30" i="1"/>
  <c r="C28" i="1"/>
  <c r="C23" i="1"/>
  <c r="C18" i="1"/>
</calcChain>
</file>

<file path=xl/sharedStrings.xml><?xml version="1.0" encoding="utf-8"?>
<sst xmlns="http://schemas.openxmlformats.org/spreadsheetml/2006/main" count="138" uniqueCount="94">
  <si>
    <t>DAYA SAING KOPI PASAR AMERIKA</t>
  </si>
  <si>
    <t>EXPENDITURE</t>
  </si>
  <si>
    <t>UNCOMPENSTAED</t>
  </si>
  <si>
    <t>AIDS model</t>
  </si>
  <si>
    <t>Run Aids</t>
  </si>
  <si>
    <t>AMERIKA</t>
  </si>
  <si>
    <t>. estat expenditure, atmeans</t>
  </si>
  <si>
    <t>. estat uncompensated, atmeans</t>
  </si>
  <si>
    <t>Number of obs</t>
  </si>
  <si>
    <t>=</t>
  </si>
  <si>
    <t>Number of demographics</t>
  </si>
  <si>
    <t>. matrix list r(expelas)</t>
  </si>
  <si>
    <t>. matrix list r(uncompelas)</t>
  </si>
  <si>
    <t>Alpha_0</t>
  </si>
  <si>
    <t>r(expelas)[1,3]</t>
  </si>
  <si>
    <t>r(uncompelas)[3,3]</t>
  </si>
  <si>
    <t>Log-likelihood</t>
  </si>
  <si>
    <t>c1</t>
  </si>
  <si>
    <t>c2</t>
  </si>
  <si>
    <t>c3</t>
  </si>
  <si>
    <t>r1</t>
  </si>
  <si>
    <t>Indonesia</t>
  </si>
  <si>
    <t>Vietnam</t>
  </si>
  <si>
    <t>India</t>
  </si>
  <si>
    <t>r2</t>
  </si>
  <si>
    <t>Coefficient</t>
  </si>
  <si>
    <t>Std. err.</t>
  </si>
  <si>
    <t>z</t>
  </si>
  <si>
    <t>P&gt;z</t>
  </si>
  <si>
    <t>[95% conf.</t>
  </si>
  <si>
    <t>interval]</t>
  </si>
  <si>
    <t>r3</t>
  </si>
  <si>
    <t>alpha</t>
  </si>
  <si>
    <t>Constanta</t>
  </si>
  <si>
    <t>alpha_1</t>
  </si>
  <si>
    <t>alpha_2</t>
  </si>
  <si>
    <t>alpha_3</t>
  </si>
  <si>
    <t>beta</t>
  </si>
  <si>
    <t>Expenditure</t>
  </si>
  <si>
    <t>beta_1</t>
  </si>
  <si>
    <t>beta_2</t>
  </si>
  <si>
    <t>beta_3</t>
  </si>
  <si>
    <t>gamma</t>
  </si>
  <si>
    <t>Price</t>
  </si>
  <si>
    <t>gamma_1_1</t>
  </si>
  <si>
    <t>gamma_2_1</t>
  </si>
  <si>
    <t>gamma_3_1</t>
  </si>
  <si>
    <t>gamma_2_2</t>
  </si>
  <si>
    <t>gamma_3_2</t>
  </si>
  <si>
    <t>gamma_3_3</t>
  </si>
  <si>
    <t>eta</t>
  </si>
  <si>
    <t>Demography</t>
  </si>
  <si>
    <t>eta_lgdp_1</t>
  </si>
  <si>
    <t>eta_lgdp_2</t>
  </si>
  <si>
    <t>eta_lgdp_3</t>
  </si>
  <si>
    <t>eta_lpop_1</t>
  </si>
  <si>
    <t>eta_lpop_2</t>
  </si>
  <si>
    <t>eta_lpop_3</t>
  </si>
  <si>
    <t>eta_lunemp_1</t>
  </si>
  <si>
    <t>eta_lunemp_2</t>
  </si>
  <si>
    <t>eta_lunemp_3</t>
  </si>
  <si>
    <t>eta_lcpi_1</t>
  </si>
  <si>
    <t>eta_lcpi_2</t>
  </si>
  <si>
    <t>eta_lcpi_3</t>
  </si>
  <si>
    <t>rho</t>
  </si>
  <si>
    <t>rho_lexc</t>
  </si>
  <si>
    <t>rho_lgdp</t>
  </si>
  <si>
    <t>rho_lpop</t>
  </si>
  <si>
    <t>rho_lunemp</t>
  </si>
  <si>
    <t xml:space="preserve">Restricition </t>
  </si>
  <si>
    <t>0.00 or 1.00 (alpha)</t>
  </si>
  <si>
    <t>Amerika</t>
  </si>
  <si>
    <t>Demografi</t>
  </si>
  <si>
    <t>Negara</t>
  </si>
  <si>
    <t>Tahun</t>
  </si>
  <si>
    <t>nilai impor kopi dari Indonesia</t>
  </si>
  <si>
    <t>Nilai impor kopi dari Vietnam</t>
  </si>
  <si>
    <t>Nilai Impor Kopi dari India</t>
  </si>
  <si>
    <t>w1</t>
  </si>
  <si>
    <t>w2</t>
  </si>
  <si>
    <t>w3</t>
  </si>
  <si>
    <t>q1</t>
  </si>
  <si>
    <t>q2</t>
  </si>
  <si>
    <t>q3</t>
  </si>
  <si>
    <t>p1</t>
  </si>
  <si>
    <t>p2</t>
  </si>
  <si>
    <t>p3</t>
  </si>
  <si>
    <t>expend</t>
  </si>
  <si>
    <t>GDPjt</t>
  </si>
  <si>
    <t>GDPkjt</t>
  </si>
  <si>
    <t>CPIjt</t>
  </si>
  <si>
    <t>Excjt</t>
  </si>
  <si>
    <t>Popjt</t>
  </si>
  <si>
    <t>Unempjt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</si>
</sst>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00"/>
    <numFmt numFmtId="165" formatCode="0.000"/>
    <numFmt numFmtId="166" formatCode="_([$$-409]* #,##0_);_([$$-409]* \(#,##0\);_([$$-409]* &quot;-&quot;??_);_(@_)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8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color theme="1"/>
      <name val="Courier New"/>
      <family val="3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9.75"/>
      <color rgb="FF000000"/>
      <name val="Arial"/>
      <family val="2"/>
    </font>
    <font>
      <sz val="12"/>
      <color rgb="FF212529"/>
      <name val="Times New Roman"/>
      <family val="1"/>
    </font>
    <font>
      <sz val="12"/>
      <color rgb="FF212529"/>
      <name val="Arial"/>
      <family val="2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2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0" fillId="0" borderId="0" xfId="0" applyNumberForma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8" fillId="0" borderId="0" xfId="0" applyFont="1" applyAlignment="1">
      <alignment vertical="center"/>
    </xf>
    <xf numFmtId="0" fontId="7" fillId="0" borderId="1" xfId="0" applyFont="1" applyBorder="1"/>
    <xf numFmtId="0" fontId="3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2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/>
    <xf numFmtId="0" fontId="0" fillId="0" borderId="4" xfId="0" applyBorder="1" applyAlignment="1">
      <alignment horizontal="center"/>
    </xf>
    <xf numFmtId="1" fontId="0" fillId="0" borderId="1" xfId="1" applyNumberFormat="1" applyFont="1" applyBorder="1"/>
    <xf numFmtId="1" fontId="11" fillId="0" borderId="1" xfId="1" applyNumberFormat="1" applyFont="1" applyBorder="1" applyAlignment="1">
      <alignment horizontal="right"/>
    </xf>
    <xf numFmtId="1" fontId="11" fillId="0" borderId="1" xfId="1" applyNumberFormat="1" applyFont="1" applyBorder="1"/>
    <xf numFmtId="1" fontId="0" fillId="0" borderId="1" xfId="0" applyNumberFormat="1" applyBorder="1"/>
    <xf numFmtId="1" fontId="12" fillId="0" borderId="1" xfId="1" applyNumberFormat="1" applyFont="1" applyBorder="1"/>
    <xf numFmtId="1" fontId="0" fillId="0" borderId="2" xfId="0" applyNumberFormat="1" applyBorder="1"/>
    <xf numFmtId="1" fontId="0" fillId="0" borderId="3" xfId="0" applyNumberFormat="1" applyBorder="1"/>
    <xf numFmtId="2" fontId="0" fillId="0" borderId="1" xfId="0" applyNumberFormat="1" applyBorder="1"/>
    <xf numFmtId="166" fontId="12" fillId="0" borderId="1" xfId="1" applyNumberFormat="1" applyFont="1" applyBorder="1"/>
    <xf numFmtId="4" fontId="13" fillId="5" borderId="1" xfId="0" applyNumberFormat="1" applyFont="1" applyFill="1" applyBorder="1" applyAlignment="1">
      <alignment horizontal="right" vertical="center" wrapText="1"/>
    </xf>
    <xf numFmtId="166" fontId="11" fillId="0" borderId="1" xfId="1" applyNumberFormat="1" applyFont="1" applyBorder="1" applyAlignment="1">
      <alignment horizontal="right"/>
    </xf>
    <xf numFmtId="166" fontId="11" fillId="0" borderId="1" xfId="1" applyNumberFormat="1" applyFont="1" applyBorder="1"/>
    <xf numFmtId="4" fontId="13" fillId="0" borderId="1" xfId="0" applyNumberFormat="1" applyFont="1" applyBorder="1" applyAlignment="1">
      <alignment horizontal="right" vertical="center" wrapText="1"/>
    </xf>
    <xf numFmtId="2" fontId="0" fillId="0" borderId="3" xfId="0" applyNumberFormat="1" applyBorder="1"/>
    <xf numFmtId="166" fontId="0" fillId="0" borderId="1" xfId="0" applyNumberFormat="1" applyBorder="1"/>
    <xf numFmtId="166" fontId="10" fillId="0" borderId="1" xfId="0" applyNumberFormat="1" applyFont="1" applyBorder="1"/>
    <xf numFmtId="166" fontId="10" fillId="0" borderId="5" xfId="0" applyNumberFormat="1" applyFont="1" applyBorder="1"/>
    <xf numFmtId="166" fontId="14" fillId="0" borderId="1" xfId="0" applyNumberFormat="1" applyFont="1" applyBorder="1" applyAlignment="1">
      <alignment horizontal="right"/>
    </xf>
    <xf numFmtId="166" fontId="14" fillId="0" borderId="1" xfId="0" applyNumberFormat="1" applyFont="1" applyBorder="1"/>
    <xf numFmtId="166" fontId="15" fillId="0" borderId="1" xfId="0" applyNumberFormat="1" applyFont="1" applyBorder="1"/>
    <xf numFmtId="1" fontId="16" fillId="0" borderId="2" xfId="0" applyNumberFormat="1" applyFont="1" applyBorder="1"/>
    <xf numFmtId="1" fontId="0" fillId="0" borderId="6" xfId="1" applyNumberFormat="1" applyFont="1" applyBorder="1"/>
    <xf numFmtId="0" fontId="0" fillId="0" borderId="6" xfId="0" applyBorder="1"/>
    <xf numFmtId="166" fontId="14" fillId="0" borderId="6" xfId="0" applyNumberFormat="1" applyFont="1" applyBorder="1" applyAlignment="1">
      <alignment horizontal="right"/>
    </xf>
    <xf numFmtId="166" fontId="14" fillId="0" borderId="6" xfId="0" applyNumberFormat="1" applyFont="1" applyBorder="1"/>
    <xf numFmtId="165" fontId="0" fillId="0" borderId="6" xfId="0" applyNumberFormat="1" applyBorder="1"/>
    <xf numFmtId="1" fontId="0" fillId="0" borderId="6" xfId="0" applyNumberFormat="1" applyBorder="1"/>
    <xf numFmtId="2" fontId="0" fillId="0" borderId="6" xfId="0" applyNumberFormat="1" applyBorder="1"/>
    <xf numFmtId="166" fontId="15" fillId="0" borderId="6" xfId="0" applyNumberFormat="1" applyFont="1" applyBorder="1"/>
    <xf numFmtId="1" fontId="16" fillId="0" borderId="7" xfId="0" applyNumberFormat="1" applyFont="1" applyBorder="1"/>
    <xf numFmtId="4" fontId="13" fillId="0" borderId="6" xfId="0" applyNumberFormat="1" applyFont="1" applyBorder="1" applyAlignment="1">
      <alignment horizontal="right" vertical="center" wrapText="1"/>
    </xf>
    <xf numFmtId="2" fontId="0" fillId="0" borderId="8" xfId="0" applyNumberFormat="1" applyBorder="1"/>
    <xf numFmtId="1" fontId="0" fillId="0" borderId="9" xfId="1" applyNumberFormat="1" applyFont="1" applyFill="1" applyBorder="1"/>
    <xf numFmtId="0" fontId="0" fillId="0" borderId="9" xfId="0" applyBorder="1"/>
    <xf numFmtId="166" fontId="14" fillId="0" borderId="9" xfId="0" applyNumberFormat="1" applyFont="1" applyBorder="1" applyAlignment="1">
      <alignment horizontal="right"/>
    </xf>
    <xf numFmtId="166" fontId="14" fillId="0" borderId="9" xfId="0" applyNumberFormat="1" applyFont="1" applyBorder="1"/>
    <xf numFmtId="165" fontId="0" fillId="0" borderId="9" xfId="0" applyNumberFormat="1" applyBorder="1"/>
    <xf numFmtId="1" fontId="0" fillId="0" borderId="9" xfId="0" applyNumberFormat="1" applyBorder="1"/>
    <xf numFmtId="2" fontId="0" fillId="0" borderId="9" xfId="0" applyNumberFormat="1" applyBorder="1"/>
    <xf numFmtId="166" fontId="15" fillId="0" borderId="9" xfId="0" applyNumberFormat="1" applyFont="1" applyBorder="1"/>
    <xf numFmtId="1" fontId="16" fillId="0" borderId="10" xfId="0" applyNumberFormat="1" applyFont="1" applyBorder="1"/>
    <xf numFmtId="4" fontId="13" fillId="0" borderId="9" xfId="0" applyNumberFormat="1" applyFont="1" applyBorder="1" applyAlignment="1">
      <alignment horizontal="right" vertical="center" wrapText="1"/>
    </xf>
    <xf numFmtId="2" fontId="0" fillId="0" borderId="1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97F8-F770-0A44-ABB9-5D8E5F6F3FC4}">
  <dimension ref="C3:X59"/>
  <sheetViews>
    <sheetView workbookViewId="0">
      <selection activeCell="G6" sqref="G6"/>
    </sheetView>
  </sheetViews>
  <sheetFormatPr baseColWidth="10" defaultRowHeight="16" x14ac:dyDescent="0.2"/>
  <sheetData>
    <row r="3" spans="3:24" ht="24" x14ac:dyDescent="0.3">
      <c r="C3" s="1"/>
      <c r="D3" s="2" t="s">
        <v>0</v>
      </c>
      <c r="E3" s="3"/>
      <c r="F3" s="4"/>
      <c r="G3" s="4"/>
      <c r="H3" s="4"/>
      <c r="I3" s="4"/>
      <c r="J3" s="4"/>
      <c r="K3" s="4"/>
      <c r="O3" s="5" t="s">
        <v>1</v>
      </c>
      <c r="U3" s="5" t="s">
        <v>2</v>
      </c>
    </row>
    <row r="4" spans="3:24" ht="21" x14ac:dyDescent="0.25">
      <c r="C4" s="1"/>
      <c r="D4" s="4"/>
      <c r="E4" s="3"/>
      <c r="F4" s="4"/>
      <c r="G4" s="4"/>
      <c r="H4" s="4"/>
      <c r="I4" s="4"/>
      <c r="J4" s="4"/>
      <c r="K4" s="4"/>
      <c r="O4" s="5"/>
      <c r="U4" s="5"/>
    </row>
    <row r="5" spans="3:24" ht="19" x14ac:dyDescent="0.25">
      <c r="C5" s="1"/>
      <c r="D5" s="6" t="s">
        <v>3</v>
      </c>
      <c r="E5" s="7"/>
      <c r="F5" s="8" t="s">
        <v>4</v>
      </c>
      <c r="G5" s="9"/>
      <c r="H5" s="4"/>
      <c r="I5" s="4"/>
      <c r="J5" s="4"/>
      <c r="K5" s="4"/>
      <c r="O5" s="10" t="s">
        <v>5</v>
      </c>
      <c r="P5" s="10"/>
      <c r="Q5" s="10"/>
      <c r="R5" s="10"/>
      <c r="S5" s="10"/>
      <c r="T5" s="10"/>
      <c r="U5" s="10" t="s">
        <v>5</v>
      </c>
      <c r="V5" s="10"/>
      <c r="W5" s="10"/>
      <c r="X5" s="10"/>
    </row>
    <row r="6" spans="3:24" ht="19" x14ac:dyDescent="0.25">
      <c r="C6" s="1"/>
      <c r="D6" s="6"/>
      <c r="E6" s="11"/>
      <c r="F6" s="12"/>
      <c r="G6" s="4"/>
      <c r="H6" s="4"/>
      <c r="I6" s="4"/>
      <c r="J6" s="4"/>
      <c r="K6" s="4"/>
      <c r="O6" t="s">
        <v>6</v>
      </c>
      <c r="U6" t="s">
        <v>7</v>
      </c>
    </row>
    <row r="7" spans="3:24" ht="19" x14ac:dyDescent="0.25">
      <c r="C7" s="1"/>
      <c r="D7" s="6" t="s">
        <v>8</v>
      </c>
      <c r="E7" s="11" t="s">
        <v>9</v>
      </c>
      <c r="F7" s="12">
        <v>30</v>
      </c>
      <c r="G7" s="4"/>
      <c r="H7" s="4"/>
      <c r="I7" s="4"/>
      <c r="J7" s="4"/>
      <c r="K7" s="4"/>
    </row>
    <row r="8" spans="3:24" ht="19" x14ac:dyDescent="0.25">
      <c r="C8" s="1"/>
      <c r="D8" s="6" t="s">
        <v>10</v>
      </c>
      <c r="E8" s="11" t="s">
        <v>9</v>
      </c>
      <c r="F8" s="12">
        <v>4</v>
      </c>
      <c r="G8" s="4"/>
      <c r="H8" s="4"/>
      <c r="I8" s="4"/>
      <c r="J8" s="4"/>
      <c r="K8" s="4"/>
      <c r="O8" t="s">
        <v>11</v>
      </c>
      <c r="U8" t="s">
        <v>12</v>
      </c>
    </row>
    <row r="9" spans="3:24" ht="19" x14ac:dyDescent="0.25">
      <c r="C9" s="1"/>
      <c r="D9" s="6" t="s">
        <v>13</v>
      </c>
      <c r="E9" s="11" t="s">
        <v>9</v>
      </c>
      <c r="F9" s="12">
        <v>10</v>
      </c>
      <c r="G9" s="4"/>
      <c r="H9" s="4"/>
      <c r="I9" s="4"/>
      <c r="J9" s="4"/>
      <c r="K9" s="4"/>
      <c r="O9" t="s">
        <v>14</v>
      </c>
      <c r="U9" s="13" t="s">
        <v>15</v>
      </c>
    </row>
    <row r="10" spans="3:24" ht="19" x14ac:dyDescent="0.25">
      <c r="C10" s="1"/>
      <c r="D10" s="6" t="s">
        <v>16</v>
      </c>
      <c r="E10" s="11" t="s">
        <v>9</v>
      </c>
      <c r="F10" s="12">
        <v>109.50874</v>
      </c>
      <c r="G10" s="4"/>
      <c r="H10" s="4"/>
      <c r="I10" s="4"/>
      <c r="J10" s="4"/>
      <c r="K10" s="4"/>
      <c r="O10" s="14"/>
      <c r="P10" s="15" t="s">
        <v>17</v>
      </c>
      <c r="Q10" s="15" t="s">
        <v>18</v>
      </c>
      <c r="R10" s="15" t="s">
        <v>19</v>
      </c>
      <c r="S10" s="16"/>
      <c r="T10" s="16"/>
      <c r="U10" s="14"/>
      <c r="V10" s="15" t="s">
        <v>17</v>
      </c>
      <c r="W10" s="15" t="s">
        <v>18</v>
      </c>
      <c r="X10" s="15" t="s">
        <v>19</v>
      </c>
    </row>
    <row r="11" spans="3:24" x14ac:dyDescent="0.2">
      <c r="C11" s="1"/>
      <c r="D11" s="4"/>
      <c r="E11" s="3"/>
      <c r="F11" s="4"/>
      <c r="G11" s="4"/>
      <c r="H11" s="4"/>
      <c r="I11" s="4"/>
      <c r="J11" s="4"/>
      <c r="K11" s="4"/>
      <c r="O11" s="15" t="s">
        <v>20</v>
      </c>
      <c r="P11" s="17">
        <v>1.0086234000000001</v>
      </c>
      <c r="Q11" s="17">
        <v>0.89389594000000006</v>
      </c>
      <c r="R11" s="17">
        <v>1.9576260999999999</v>
      </c>
      <c r="S11" s="18"/>
      <c r="T11" s="18"/>
      <c r="U11" s="15" t="s">
        <v>20</v>
      </c>
      <c r="V11" s="19">
        <v>-0.78432659999999998</v>
      </c>
      <c r="W11" s="17">
        <v>-3.4594819999999998E-2</v>
      </c>
      <c r="X11" s="17">
        <v>-0.18970198999999999</v>
      </c>
    </row>
    <row r="12" spans="3:24" x14ac:dyDescent="0.2">
      <c r="C12" s="1"/>
      <c r="D12" s="4"/>
      <c r="E12" s="3"/>
      <c r="F12" s="4"/>
      <c r="G12" s="4"/>
      <c r="H12" s="4"/>
      <c r="I12" s="4"/>
      <c r="J12" s="4"/>
      <c r="K12" s="4"/>
      <c r="O12" s="20"/>
      <c r="P12" s="21" t="s">
        <v>21</v>
      </c>
      <c r="Q12" s="21" t="s">
        <v>22</v>
      </c>
      <c r="R12" s="21" t="s">
        <v>23</v>
      </c>
      <c r="S12" s="16"/>
      <c r="T12" s="16"/>
      <c r="U12" s="15" t="s">
        <v>24</v>
      </c>
      <c r="V12" s="17">
        <v>2.025238E-2</v>
      </c>
      <c r="W12" s="19">
        <v>-1.0570094999999999</v>
      </c>
      <c r="X12" s="17">
        <v>0.14286114</v>
      </c>
    </row>
    <row r="13" spans="3:24" x14ac:dyDescent="0.2">
      <c r="C13" s="1"/>
      <c r="D13" s="7"/>
      <c r="E13" s="7" t="s">
        <v>25</v>
      </c>
      <c r="F13" s="7" t="s">
        <v>26</v>
      </c>
      <c r="G13" s="7" t="s">
        <v>27</v>
      </c>
      <c r="H13" s="7" t="s">
        <v>28</v>
      </c>
      <c r="I13" s="7" t="s">
        <v>29</v>
      </c>
      <c r="J13" s="7" t="s">
        <v>30</v>
      </c>
      <c r="K13" s="12"/>
      <c r="U13" s="15" t="s">
        <v>31</v>
      </c>
      <c r="V13" s="17">
        <v>-2.1100485</v>
      </c>
      <c r="W13" s="17">
        <v>0.86241911000000004</v>
      </c>
      <c r="X13" s="19">
        <v>-0.70999679000000004</v>
      </c>
    </row>
    <row r="14" spans="3:24" x14ac:dyDescent="0.2">
      <c r="C14" s="1"/>
      <c r="D14" s="12"/>
      <c r="E14" s="11"/>
      <c r="F14" s="12"/>
      <c r="G14" s="12"/>
      <c r="H14" s="12"/>
      <c r="I14" s="12"/>
      <c r="J14" s="12"/>
      <c r="K14" s="12"/>
      <c r="O14" s="22"/>
      <c r="P14" s="16"/>
      <c r="Q14" s="16"/>
      <c r="R14" s="16"/>
      <c r="S14" s="16"/>
      <c r="T14" s="16"/>
      <c r="U14" s="20"/>
      <c r="V14" s="21" t="s">
        <v>21</v>
      </c>
      <c r="W14" s="21" t="s">
        <v>22</v>
      </c>
      <c r="X14" s="21" t="s">
        <v>23</v>
      </c>
    </row>
    <row r="15" spans="3:24" x14ac:dyDescent="0.2">
      <c r="C15" s="1"/>
      <c r="D15" s="23" t="s">
        <v>32</v>
      </c>
      <c r="E15" s="11"/>
      <c r="F15" s="12"/>
      <c r="G15" s="12"/>
      <c r="H15" s="12"/>
      <c r="I15" s="12"/>
      <c r="J15" s="12"/>
      <c r="K15" s="7" t="s">
        <v>33</v>
      </c>
    </row>
    <row r="16" spans="3:24" x14ac:dyDescent="0.2">
      <c r="C16" s="1"/>
      <c r="D16" s="24" t="s">
        <v>34</v>
      </c>
      <c r="E16" s="14">
        <v>0.3613693</v>
      </c>
      <c r="F16" s="14">
        <v>0.38501580000000002</v>
      </c>
      <c r="G16" s="14">
        <v>0.94</v>
      </c>
      <c r="H16" s="14">
        <v>0.34799999999999998</v>
      </c>
      <c r="I16" s="14">
        <v>-0.39324779999999998</v>
      </c>
      <c r="J16" s="14">
        <v>1.1159859999999999</v>
      </c>
      <c r="K16" s="25" t="s">
        <v>21</v>
      </c>
    </row>
    <row r="17" spans="3:11" x14ac:dyDescent="0.2">
      <c r="C17" s="1"/>
      <c r="D17" s="24" t="s">
        <v>35</v>
      </c>
      <c r="E17" s="14">
        <v>1.3531329999999999</v>
      </c>
      <c r="F17" s="14">
        <v>0.5885148</v>
      </c>
      <c r="G17" s="14">
        <v>2.2999999999999998</v>
      </c>
      <c r="H17" s="14">
        <v>2.1000000000000001E-2</v>
      </c>
      <c r="I17" s="14">
        <v>0.1996648</v>
      </c>
      <c r="J17" s="14">
        <v>2.5066000000000002</v>
      </c>
      <c r="K17" s="25" t="s">
        <v>22</v>
      </c>
    </row>
    <row r="18" spans="3:11" x14ac:dyDescent="0.2">
      <c r="C18" s="26">
        <f>SUM(E16:E18)</f>
        <v>1.0000003999999998</v>
      </c>
      <c r="D18" s="24" t="s">
        <v>36</v>
      </c>
      <c r="E18" s="14">
        <v>-0.71450190000000002</v>
      </c>
      <c r="F18" s="14">
        <v>0.43241560000000001</v>
      </c>
      <c r="G18" s="14">
        <v>-1.65</v>
      </c>
      <c r="H18" s="14">
        <v>9.8000000000000004E-2</v>
      </c>
      <c r="I18" s="14">
        <v>-1.5620210000000001</v>
      </c>
      <c r="J18" s="14">
        <v>0.133017</v>
      </c>
      <c r="K18" s="25" t="s">
        <v>23</v>
      </c>
    </row>
    <row r="19" spans="3:11" x14ac:dyDescent="0.2">
      <c r="C19" s="27"/>
      <c r="D19" s="12"/>
      <c r="E19" s="28"/>
      <c r="F19" s="28"/>
      <c r="G19" s="28"/>
      <c r="H19" s="28"/>
      <c r="I19" s="28"/>
      <c r="J19" s="28"/>
      <c r="K19" s="12"/>
    </row>
    <row r="20" spans="3:11" x14ac:dyDescent="0.2">
      <c r="C20" s="27"/>
      <c r="D20" s="23" t="s">
        <v>37</v>
      </c>
      <c r="E20" s="28"/>
      <c r="F20" s="28"/>
      <c r="G20" s="28"/>
      <c r="H20" s="28"/>
      <c r="I20" s="28"/>
      <c r="J20" s="28"/>
      <c r="K20" s="7" t="s">
        <v>38</v>
      </c>
    </row>
    <row r="21" spans="3:11" x14ac:dyDescent="0.2">
      <c r="C21" s="27"/>
      <c r="D21" s="24" t="s">
        <v>39</v>
      </c>
      <c r="E21" s="14">
        <v>6.55436</v>
      </c>
      <c r="F21" s="14">
        <v>2.338222</v>
      </c>
      <c r="G21" s="14">
        <v>2.8</v>
      </c>
      <c r="H21" s="14">
        <v>5.0000000000000001E-3</v>
      </c>
      <c r="I21" s="14">
        <v>1.97153</v>
      </c>
      <c r="J21" s="14">
        <v>11.13719</v>
      </c>
      <c r="K21" s="25" t="s">
        <v>21</v>
      </c>
    </row>
    <row r="22" spans="3:11" x14ac:dyDescent="0.2">
      <c r="C22" s="27"/>
      <c r="D22" s="24" t="s">
        <v>40</v>
      </c>
      <c r="E22" s="14">
        <v>-4.8940409999999996</v>
      </c>
      <c r="F22" s="14">
        <v>2.2830460000000001</v>
      </c>
      <c r="G22" s="14">
        <v>-2.14</v>
      </c>
      <c r="H22" s="14">
        <v>3.2000000000000001E-2</v>
      </c>
      <c r="I22" s="14">
        <v>-9.3687299999999993</v>
      </c>
      <c r="J22" s="14">
        <v>-0.41935309999999998</v>
      </c>
      <c r="K22" s="25" t="s">
        <v>22</v>
      </c>
    </row>
    <row r="23" spans="3:11" x14ac:dyDescent="0.2">
      <c r="C23" s="26">
        <f>SUM(E21:E23)</f>
        <v>0</v>
      </c>
      <c r="D23" s="24" t="s">
        <v>41</v>
      </c>
      <c r="E23" s="14">
        <v>-1.6603190000000001</v>
      </c>
      <c r="F23" s="14">
        <v>1.266529</v>
      </c>
      <c r="G23" s="14">
        <v>-1.31</v>
      </c>
      <c r="H23" s="29">
        <v>0.19</v>
      </c>
      <c r="I23" s="14">
        <v>-4.142671</v>
      </c>
      <c r="J23" s="14">
        <v>0.82203289999999996</v>
      </c>
      <c r="K23" s="25" t="s">
        <v>23</v>
      </c>
    </row>
    <row r="24" spans="3:11" x14ac:dyDescent="0.2">
      <c r="C24" s="27"/>
      <c r="D24" s="12"/>
      <c r="E24" s="28"/>
      <c r="F24" s="28"/>
      <c r="G24" s="28"/>
      <c r="H24" s="28"/>
      <c r="I24" s="28"/>
      <c r="J24" s="28"/>
      <c r="K24" s="12"/>
    </row>
    <row r="25" spans="3:11" x14ac:dyDescent="0.2">
      <c r="C25" s="27"/>
      <c r="D25" s="23" t="s">
        <v>42</v>
      </c>
      <c r="E25" s="28"/>
      <c r="F25" s="28"/>
      <c r="G25" s="28"/>
      <c r="H25" s="28"/>
      <c r="I25" s="28"/>
      <c r="J25" s="28"/>
      <c r="K25" s="7" t="s">
        <v>43</v>
      </c>
    </row>
    <row r="26" spans="3:11" x14ac:dyDescent="0.2">
      <c r="C26" s="27"/>
      <c r="D26" s="24" t="s">
        <v>44</v>
      </c>
      <c r="E26" s="14">
        <v>9.9018099999999998E-2</v>
      </c>
      <c r="F26" s="14">
        <v>5.3496099999999998E-2</v>
      </c>
      <c r="G26" s="14">
        <v>1.85</v>
      </c>
      <c r="H26" s="14">
        <v>6.4000000000000001E-2</v>
      </c>
      <c r="I26" s="14">
        <v>-5.8323999999999997E-3</v>
      </c>
      <c r="J26" s="14">
        <v>0.20386860000000001</v>
      </c>
      <c r="K26" s="25" t="s">
        <v>21</v>
      </c>
    </row>
    <row r="27" spans="3:11" x14ac:dyDescent="0.2">
      <c r="C27" s="27"/>
      <c r="D27" s="24" t="s">
        <v>45</v>
      </c>
      <c r="E27" s="14">
        <v>-1.0287599999999999E-2</v>
      </c>
      <c r="F27" s="14">
        <v>6.60303E-2</v>
      </c>
      <c r="G27" s="14">
        <v>-0.16</v>
      </c>
      <c r="H27" s="14">
        <v>0.876</v>
      </c>
      <c r="I27" s="14">
        <v>-0.13970460000000001</v>
      </c>
      <c r="J27" s="14">
        <v>0.1191294</v>
      </c>
      <c r="K27" s="25" t="s">
        <v>22</v>
      </c>
    </row>
    <row r="28" spans="3:11" x14ac:dyDescent="0.2">
      <c r="C28" s="26">
        <f>SUM(E26:E28)</f>
        <v>0</v>
      </c>
      <c r="D28" s="24" t="s">
        <v>46</v>
      </c>
      <c r="E28" s="14">
        <v>-8.8730500000000004E-2</v>
      </c>
      <c r="F28" s="14">
        <v>3.5577900000000003E-2</v>
      </c>
      <c r="G28" s="14">
        <v>-2.4900000000000002</v>
      </c>
      <c r="H28" s="14">
        <v>1.2999999999999999E-2</v>
      </c>
      <c r="I28" s="14">
        <v>-0.15846189999999999</v>
      </c>
      <c r="J28" s="14">
        <v>-1.8999200000000001E-2</v>
      </c>
      <c r="K28" s="25" t="s">
        <v>23</v>
      </c>
    </row>
    <row r="29" spans="3:11" x14ac:dyDescent="0.2">
      <c r="C29" s="27"/>
      <c r="D29" s="24" t="s">
        <v>47</v>
      </c>
      <c r="E29" s="14">
        <v>-0.1007224</v>
      </c>
      <c r="F29" s="14">
        <v>0.1085633</v>
      </c>
      <c r="G29" s="14">
        <v>-0.93</v>
      </c>
      <c r="H29" s="14">
        <v>0.35399999999999998</v>
      </c>
      <c r="I29" s="14">
        <v>-0.31350250000000002</v>
      </c>
      <c r="J29" s="14">
        <v>0.1120578</v>
      </c>
      <c r="K29" s="25" t="s">
        <v>22</v>
      </c>
    </row>
    <row r="30" spans="3:11" x14ac:dyDescent="0.2">
      <c r="C30" s="26">
        <f>SUM(E29:E30,E27)</f>
        <v>0</v>
      </c>
      <c r="D30" s="24" t="s">
        <v>48</v>
      </c>
      <c r="E30" s="14">
        <v>0.11101</v>
      </c>
      <c r="F30" s="14">
        <v>6.8325899999999995E-2</v>
      </c>
      <c r="G30" s="14">
        <v>1.62</v>
      </c>
      <c r="H30" s="14">
        <v>0.104</v>
      </c>
      <c r="I30" s="14">
        <v>-2.2906300000000001E-2</v>
      </c>
      <c r="J30" s="14">
        <v>0.24492620000000001</v>
      </c>
      <c r="K30" s="25" t="s">
        <v>23</v>
      </c>
    </row>
    <row r="31" spans="3:11" x14ac:dyDescent="0.2">
      <c r="C31" s="26">
        <f>SUM(E31:E31,E28,E30)</f>
        <v>9.9999999988997779E-8</v>
      </c>
      <c r="D31" s="24" t="s">
        <v>49</v>
      </c>
      <c r="E31" s="14">
        <v>-2.2279400000000001E-2</v>
      </c>
      <c r="F31" s="14">
        <v>5.8936000000000002E-2</v>
      </c>
      <c r="G31" s="14">
        <v>-0.38</v>
      </c>
      <c r="H31" s="14">
        <v>0.70499999999999996</v>
      </c>
      <c r="I31" s="14">
        <v>-0.13779189999999999</v>
      </c>
      <c r="J31" s="14">
        <v>9.3232999999999996E-2</v>
      </c>
      <c r="K31" s="25" t="s">
        <v>23</v>
      </c>
    </row>
    <row r="32" spans="3:11" x14ac:dyDescent="0.2">
      <c r="C32" s="1"/>
      <c r="D32" s="12"/>
      <c r="E32" s="28"/>
      <c r="F32" s="28"/>
      <c r="G32" s="28"/>
      <c r="H32" s="28"/>
      <c r="I32" s="28"/>
      <c r="J32" s="28"/>
      <c r="K32" s="12"/>
    </row>
    <row r="33" spans="3:11" x14ac:dyDescent="0.2">
      <c r="C33" s="4"/>
      <c r="D33" s="23" t="s">
        <v>50</v>
      </c>
      <c r="E33" s="28"/>
      <c r="F33" s="28"/>
      <c r="G33" s="28"/>
      <c r="H33" s="28"/>
      <c r="I33" s="28"/>
      <c r="J33" s="28"/>
      <c r="K33" s="7" t="s">
        <v>51</v>
      </c>
    </row>
    <row r="34" spans="3:11" x14ac:dyDescent="0.2">
      <c r="C34" s="4"/>
      <c r="D34" s="24" t="s">
        <v>52</v>
      </c>
      <c r="E34" s="14">
        <v>9.5521499999999995E-2</v>
      </c>
      <c r="F34" s="14">
        <v>3.51285E-2</v>
      </c>
      <c r="G34" s="14">
        <v>2.72</v>
      </c>
      <c r="H34" s="14">
        <v>7.0000000000000001E-3</v>
      </c>
      <c r="I34" s="14">
        <v>2.6670900000000001E-2</v>
      </c>
      <c r="J34" s="14">
        <v>0.16437199999999999</v>
      </c>
      <c r="K34" s="25" t="s">
        <v>21</v>
      </c>
    </row>
    <row r="35" spans="3:11" x14ac:dyDescent="0.2">
      <c r="C35" s="4"/>
      <c r="D35" s="24" t="s">
        <v>53</v>
      </c>
      <c r="E35" s="14">
        <v>-7.62187E-2</v>
      </c>
      <c r="F35" s="14">
        <v>3.53177E-2</v>
      </c>
      <c r="G35" s="14">
        <v>-2.16</v>
      </c>
      <c r="H35" s="14">
        <v>3.1E-2</v>
      </c>
      <c r="I35" s="14">
        <v>-0.14544019999999999</v>
      </c>
      <c r="J35" s="14">
        <v>-6.9972000000000003E-3</v>
      </c>
      <c r="K35" s="25" t="s">
        <v>22</v>
      </c>
    </row>
    <row r="36" spans="3:11" x14ac:dyDescent="0.2">
      <c r="C36" s="26">
        <f>SUM(E34:E36)</f>
        <v>9.9999999995936673E-8</v>
      </c>
      <c r="D36" s="24" t="s">
        <v>54</v>
      </c>
      <c r="E36" s="14">
        <v>-1.9302699999999999E-2</v>
      </c>
      <c r="F36" s="14">
        <v>2.0279499999999999E-2</v>
      </c>
      <c r="G36" s="14">
        <v>-0.95</v>
      </c>
      <c r="H36" s="14">
        <v>0.34100000000000003</v>
      </c>
      <c r="I36" s="14">
        <v>-5.9049699999999997E-2</v>
      </c>
      <c r="J36" s="14">
        <v>2.0444299999999999E-2</v>
      </c>
      <c r="K36" s="25" t="s">
        <v>23</v>
      </c>
    </row>
    <row r="37" spans="3:11" x14ac:dyDescent="0.2">
      <c r="C37" s="4"/>
      <c r="D37" s="24" t="s">
        <v>55</v>
      </c>
      <c r="E37" s="14">
        <v>-0.48402729999999999</v>
      </c>
      <c r="F37" s="14">
        <v>0.173342</v>
      </c>
      <c r="G37" s="14">
        <v>-2.79</v>
      </c>
      <c r="H37" s="14">
        <v>5.0000000000000001E-3</v>
      </c>
      <c r="I37" s="14">
        <v>-0.82377140000000004</v>
      </c>
      <c r="J37" s="14">
        <v>-0.1442832</v>
      </c>
      <c r="K37" s="25" t="s">
        <v>21</v>
      </c>
    </row>
    <row r="38" spans="3:11" x14ac:dyDescent="0.2">
      <c r="C38" s="4"/>
      <c r="D38" s="24" t="s">
        <v>56</v>
      </c>
      <c r="E38" s="14">
        <v>0.36638379999999998</v>
      </c>
      <c r="F38" s="14">
        <v>0.17049449999999999</v>
      </c>
      <c r="G38" s="14">
        <v>2.15</v>
      </c>
      <c r="H38" s="14">
        <v>3.2000000000000001E-2</v>
      </c>
      <c r="I38" s="14">
        <v>3.2220600000000002E-2</v>
      </c>
      <c r="J38" s="14">
        <v>0.70054689999999997</v>
      </c>
      <c r="K38" s="25" t="s">
        <v>22</v>
      </c>
    </row>
    <row r="39" spans="3:11" x14ac:dyDescent="0.2">
      <c r="C39" s="26">
        <f>SUM(E37:E39)</f>
        <v>0</v>
      </c>
      <c r="D39" s="24" t="s">
        <v>57</v>
      </c>
      <c r="E39" s="14">
        <v>0.1176435</v>
      </c>
      <c r="F39" s="14">
        <v>9.5483100000000001E-2</v>
      </c>
      <c r="G39" s="14">
        <v>1.23</v>
      </c>
      <c r="H39" s="14">
        <v>0.218</v>
      </c>
      <c r="I39" s="14">
        <v>-6.9500000000000006E-2</v>
      </c>
      <c r="J39" s="14">
        <v>0.30478699999999997</v>
      </c>
      <c r="K39" s="25" t="s">
        <v>23</v>
      </c>
    </row>
    <row r="40" spans="3:11" x14ac:dyDescent="0.2">
      <c r="C40" s="4"/>
      <c r="D40" s="24" t="s">
        <v>58</v>
      </c>
      <c r="E40" s="14">
        <v>6.2427000000000003E-3</v>
      </c>
      <c r="F40" s="14">
        <v>3.0398000000000001E-3</v>
      </c>
      <c r="G40" s="14">
        <v>2.0499999999999998</v>
      </c>
      <c r="H40" s="14">
        <v>0.04</v>
      </c>
      <c r="I40" s="14">
        <v>2.8469999999999998E-4</v>
      </c>
      <c r="J40" s="14">
        <v>1.2200600000000001E-2</v>
      </c>
      <c r="K40" s="25" t="s">
        <v>21</v>
      </c>
    </row>
    <row r="41" spans="3:11" x14ac:dyDescent="0.2">
      <c r="C41" s="4"/>
      <c r="D41" s="24" t="s">
        <v>59</v>
      </c>
      <c r="E41" s="14">
        <v>-4.1948000000000003E-3</v>
      </c>
      <c r="F41" s="14">
        <v>3.4380000000000001E-3</v>
      </c>
      <c r="G41" s="14">
        <v>-1.22</v>
      </c>
      <c r="H41" s="14">
        <v>0.222</v>
      </c>
      <c r="I41" s="14">
        <v>-1.0933099999999999E-2</v>
      </c>
      <c r="J41" s="14">
        <v>2.5436E-3</v>
      </c>
      <c r="K41" s="25" t="s">
        <v>22</v>
      </c>
    </row>
    <row r="42" spans="3:11" x14ac:dyDescent="0.2">
      <c r="C42" s="26">
        <f>SUM(E40:E42)</f>
        <v>0</v>
      </c>
      <c r="D42" s="24" t="s">
        <v>60</v>
      </c>
      <c r="E42" s="14">
        <v>-2.0479000000000001E-3</v>
      </c>
      <c r="F42" s="14">
        <v>2.2545E-3</v>
      </c>
      <c r="G42" s="14">
        <v>-0.91</v>
      </c>
      <c r="H42" s="14">
        <v>0.36399999999999999</v>
      </c>
      <c r="I42" s="14">
        <v>-6.4666000000000003E-3</v>
      </c>
      <c r="J42" s="14">
        <v>2.3708000000000002E-3</v>
      </c>
      <c r="K42" s="25" t="s">
        <v>23</v>
      </c>
    </row>
    <row r="43" spans="3:11" x14ac:dyDescent="0.2">
      <c r="C43" s="4"/>
      <c r="D43" s="24" t="s">
        <v>61</v>
      </c>
      <c r="E43" s="14">
        <v>-2.4664999999999999E-3</v>
      </c>
      <c r="F43" s="14">
        <v>1.2351E-3</v>
      </c>
      <c r="G43" s="14">
        <v>-2</v>
      </c>
      <c r="H43" s="14">
        <v>4.5999999999999999E-2</v>
      </c>
      <c r="I43" s="14">
        <v>-4.8872000000000004E-3</v>
      </c>
      <c r="J43" s="14">
        <v>-4.5899999999999998E-5</v>
      </c>
      <c r="K43" s="25" t="s">
        <v>21</v>
      </c>
    </row>
    <row r="44" spans="3:11" x14ac:dyDescent="0.2">
      <c r="C44" s="4"/>
      <c r="D44" s="24" t="s">
        <v>62</v>
      </c>
      <c r="E44" s="14">
        <v>2.1386E-3</v>
      </c>
      <c r="F44" s="14">
        <v>1.4771999999999999E-3</v>
      </c>
      <c r="G44" s="14">
        <v>1.45</v>
      </c>
      <c r="H44" s="14">
        <v>0.14799999999999999</v>
      </c>
      <c r="I44" s="14">
        <v>-7.5659999999999996E-4</v>
      </c>
      <c r="J44" s="14">
        <v>5.0337999999999997E-3</v>
      </c>
      <c r="K44" s="25" t="s">
        <v>22</v>
      </c>
    </row>
    <row r="45" spans="3:11" x14ac:dyDescent="0.2">
      <c r="C45" s="26">
        <f>SUM(E43:E45)</f>
        <v>0</v>
      </c>
      <c r="D45" s="24" t="s">
        <v>63</v>
      </c>
      <c r="E45" s="14">
        <v>3.279E-4</v>
      </c>
      <c r="F45" s="14">
        <v>9.6540000000000005E-4</v>
      </c>
      <c r="G45" s="14">
        <v>0.34</v>
      </c>
      <c r="H45" s="14">
        <v>0.73399999999999999</v>
      </c>
      <c r="I45" s="14">
        <v>-1.5643E-3</v>
      </c>
      <c r="J45" s="14">
        <v>2.2201E-3</v>
      </c>
      <c r="K45" s="25" t="s">
        <v>23</v>
      </c>
    </row>
    <row r="46" spans="3:11" x14ac:dyDescent="0.2">
      <c r="C46" s="4"/>
      <c r="D46" s="24"/>
      <c r="E46" s="28"/>
      <c r="F46" s="28"/>
      <c r="G46" s="28"/>
      <c r="H46" s="28"/>
      <c r="I46" s="28"/>
      <c r="J46" s="28"/>
      <c r="K46" s="30"/>
    </row>
    <row r="47" spans="3:11" x14ac:dyDescent="0.2">
      <c r="C47" s="4"/>
      <c r="D47" s="23" t="s">
        <v>64</v>
      </c>
      <c r="E47" s="28"/>
      <c r="F47" s="28"/>
      <c r="G47" s="28"/>
      <c r="H47" s="28"/>
      <c r="I47" s="28"/>
      <c r="J47" s="28"/>
      <c r="K47" s="30"/>
    </row>
    <row r="48" spans="3:11" x14ac:dyDescent="0.2">
      <c r="C48" s="4"/>
      <c r="D48" s="24" t="s">
        <v>65</v>
      </c>
      <c r="E48" s="14">
        <v>3.8413200000000002E-2</v>
      </c>
      <c r="F48" s="14">
        <v>1.2445899999999999E-2</v>
      </c>
      <c r="G48" s="14">
        <v>3.09</v>
      </c>
      <c r="H48" s="14">
        <v>2E-3</v>
      </c>
      <c r="I48" s="14">
        <v>1.40197E-2</v>
      </c>
      <c r="J48" s="14">
        <v>6.2806799999999996E-2</v>
      </c>
      <c r="K48" s="25"/>
    </row>
    <row r="49" spans="3:11" x14ac:dyDescent="0.2">
      <c r="C49" s="4"/>
      <c r="D49" s="24" t="s">
        <v>66</v>
      </c>
      <c r="E49" s="14">
        <v>-0.1109815</v>
      </c>
      <c r="F49" s="14">
        <v>1.9617900000000001E-2</v>
      </c>
      <c r="G49" s="14">
        <v>-5.66</v>
      </c>
      <c r="H49" s="14">
        <v>0</v>
      </c>
      <c r="I49" s="14">
        <v>-0.14943190000000001</v>
      </c>
      <c r="J49" s="14">
        <v>-7.2531100000000001E-2</v>
      </c>
      <c r="K49" s="25"/>
    </row>
    <row r="50" spans="3:11" x14ac:dyDescent="0.2">
      <c r="C50" s="4"/>
      <c r="D50" s="24" t="s">
        <v>67</v>
      </c>
      <c r="E50" s="14">
        <v>7.3670999999999997E-3</v>
      </c>
      <c r="F50" s="14">
        <v>6.6026000000000001E-3</v>
      </c>
      <c r="G50" s="14">
        <v>1.1200000000000001</v>
      </c>
      <c r="H50" s="14">
        <v>0.26500000000000001</v>
      </c>
      <c r="I50" s="14">
        <v>-5.5738999999999997E-3</v>
      </c>
      <c r="J50" s="14">
        <v>2.0308E-2</v>
      </c>
      <c r="K50" s="25"/>
    </row>
    <row r="51" spans="3:11" x14ac:dyDescent="0.2">
      <c r="C51" s="1"/>
      <c r="D51" s="24" t="s">
        <v>68</v>
      </c>
      <c r="E51" s="14">
        <v>8.3830000000000005E-4</v>
      </c>
      <c r="F51" s="14">
        <v>1.2699E-3</v>
      </c>
      <c r="G51" s="14">
        <v>0.66</v>
      </c>
      <c r="H51" s="14">
        <v>0.50900000000000001</v>
      </c>
      <c r="I51" s="14">
        <v>-1.6508E-3</v>
      </c>
      <c r="J51" s="14">
        <v>3.3273E-3</v>
      </c>
      <c r="K51" s="25"/>
    </row>
    <row r="52" spans="3:11" x14ac:dyDescent="0.2">
      <c r="C52" s="1"/>
      <c r="D52" s="4"/>
      <c r="E52" s="3"/>
      <c r="F52" s="4"/>
      <c r="G52" s="4"/>
      <c r="H52" s="4"/>
      <c r="I52" s="4"/>
      <c r="J52" s="4"/>
      <c r="K52" s="4"/>
    </row>
    <row r="53" spans="3:11" x14ac:dyDescent="0.2">
      <c r="C53" s="1"/>
      <c r="D53" s="12" t="s">
        <v>69</v>
      </c>
      <c r="E53" s="3"/>
      <c r="F53" s="4"/>
      <c r="G53" s="4"/>
      <c r="H53" s="4"/>
      <c r="I53" s="4"/>
      <c r="J53" s="4"/>
      <c r="K53" s="4"/>
    </row>
    <row r="54" spans="3:11" x14ac:dyDescent="0.2">
      <c r="C54" s="1"/>
      <c r="D54" s="23" t="s">
        <v>70</v>
      </c>
      <c r="E54" s="3"/>
      <c r="F54" s="4"/>
      <c r="G54" s="4"/>
      <c r="H54" s="4"/>
      <c r="I54" s="4"/>
      <c r="J54" s="4"/>
      <c r="K54" s="4"/>
    </row>
    <row r="55" spans="3:11" x14ac:dyDescent="0.2">
      <c r="C55" s="1"/>
      <c r="D55" s="4"/>
      <c r="E55" s="3"/>
      <c r="F55" s="4"/>
      <c r="G55" s="4"/>
      <c r="H55" s="4"/>
      <c r="I55" s="4"/>
      <c r="J55" s="4"/>
      <c r="K55" s="4"/>
    </row>
    <row r="56" spans="3:11" x14ac:dyDescent="0.2">
      <c r="C56" s="31"/>
      <c r="D56" s="4"/>
      <c r="E56" s="3"/>
      <c r="F56" s="4"/>
      <c r="G56" s="4"/>
      <c r="H56" s="4"/>
      <c r="I56" s="4"/>
      <c r="J56" s="4"/>
      <c r="K56" s="4"/>
    </row>
    <row r="57" spans="3:11" x14ac:dyDescent="0.2">
      <c r="C57" s="1"/>
      <c r="D57" s="4"/>
      <c r="E57" s="3"/>
      <c r="F57" s="4"/>
      <c r="G57" s="4"/>
      <c r="H57" s="4"/>
      <c r="I57" s="4"/>
      <c r="J57" s="4"/>
      <c r="K57" s="4"/>
    </row>
    <row r="58" spans="3:11" x14ac:dyDescent="0.2">
      <c r="C58" s="1"/>
      <c r="D58" s="4"/>
      <c r="E58" s="32"/>
      <c r="F58" s="32"/>
      <c r="G58" s="32"/>
      <c r="H58" s="32"/>
      <c r="I58" s="32"/>
      <c r="J58" s="32"/>
      <c r="K58" s="4"/>
    </row>
    <row r="59" spans="3:11" x14ac:dyDescent="0.2">
      <c r="C59" s="1"/>
      <c r="D59" s="4"/>
      <c r="E59" s="3"/>
      <c r="F59" s="4"/>
      <c r="G59" s="4"/>
      <c r="H59" s="4"/>
      <c r="I59" s="4"/>
      <c r="J59" s="4"/>
      <c r="K5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C896-84BB-6B4F-A85E-38AEE3A81727}">
  <dimension ref="B2:V33"/>
  <sheetViews>
    <sheetView tabSelected="1" topLeftCell="O1" workbookViewId="0">
      <selection activeCell="S17" sqref="S17"/>
    </sheetView>
  </sheetViews>
  <sheetFormatPr baseColWidth="10" defaultRowHeight="16" x14ac:dyDescent="0.2"/>
  <cols>
    <col min="4" max="4" width="17.83203125" customWidth="1"/>
    <col min="5" max="5" width="19.1640625" customWidth="1"/>
    <col min="6" max="6" width="17.1640625" customWidth="1"/>
    <col min="16" max="16" width="16.83203125" customWidth="1"/>
    <col min="17" max="17" width="22.5" customWidth="1"/>
  </cols>
  <sheetData>
    <row r="2" spans="2:22" x14ac:dyDescent="0.2">
      <c r="B2" t="s">
        <v>71</v>
      </c>
      <c r="G2" t="s">
        <v>21</v>
      </c>
      <c r="H2" t="s">
        <v>22</v>
      </c>
      <c r="I2" t="s">
        <v>23</v>
      </c>
      <c r="J2" t="s">
        <v>21</v>
      </c>
      <c r="K2" t="s">
        <v>22</v>
      </c>
      <c r="L2" t="s">
        <v>23</v>
      </c>
      <c r="M2" t="s">
        <v>21</v>
      </c>
      <c r="N2" t="s">
        <v>22</v>
      </c>
      <c r="O2" t="s">
        <v>23</v>
      </c>
      <c r="P2" s="33"/>
      <c r="Q2" s="34" t="s">
        <v>72</v>
      </c>
      <c r="R2" s="34"/>
      <c r="S2" s="34"/>
      <c r="T2" s="34"/>
      <c r="U2" s="34"/>
      <c r="V2" s="34"/>
    </row>
    <row r="3" spans="2:22" x14ac:dyDescent="0.2">
      <c r="B3" s="35" t="s">
        <v>73</v>
      </c>
      <c r="C3" s="35" t="s">
        <v>74</v>
      </c>
      <c r="D3" s="36" t="s">
        <v>75</v>
      </c>
      <c r="E3" s="37" t="s">
        <v>76</v>
      </c>
      <c r="F3" s="37" t="s">
        <v>77</v>
      </c>
      <c r="G3" s="29" t="s">
        <v>78</v>
      </c>
      <c r="H3" s="29" t="s">
        <v>79</v>
      </c>
      <c r="I3" s="29" t="s">
        <v>80</v>
      </c>
      <c r="J3" s="38" t="s">
        <v>81</v>
      </c>
      <c r="K3" s="38" t="s">
        <v>82</v>
      </c>
      <c r="L3" s="38" t="s">
        <v>83</v>
      </c>
      <c r="M3" s="38" t="s">
        <v>84</v>
      </c>
      <c r="N3" s="38" t="s">
        <v>85</v>
      </c>
      <c r="O3" s="29" t="s">
        <v>86</v>
      </c>
      <c r="P3" s="39" t="s">
        <v>87</v>
      </c>
      <c r="Q3" s="40" t="s">
        <v>88</v>
      </c>
      <c r="R3" s="38" t="s">
        <v>89</v>
      </c>
      <c r="S3" s="38" t="s">
        <v>90</v>
      </c>
      <c r="T3" s="38" t="s">
        <v>91</v>
      </c>
      <c r="U3" s="38" t="s">
        <v>92</v>
      </c>
      <c r="V3" s="41" t="s">
        <v>93</v>
      </c>
    </row>
    <row r="4" spans="2:22" x14ac:dyDescent="0.2">
      <c r="B4" s="35">
        <v>1</v>
      </c>
      <c r="C4" s="35">
        <v>1992</v>
      </c>
      <c r="D4" s="36">
        <v>37527783</v>
      </c>
      <c r="E4" s="37">
        <v>22330450</v>
      </c>
      <c r="F4" s="37">
        <v>10465242</v>
      </c>
      <c r="G4" s="29">
        <f>D4/P4</f>
        <v>2.3600118027433475E-2</v>
      </c>
      <c r="H4" s="29">
        <f>E4/P4</f>
        <v>1.4042962665972086E-2</v>
      </c>
      <c r="I4" s="29">
        <f>F4/P4</f>
        <v>6.5812826296094808E-3</v>
      </c>
      <c r="J4" s="38">
        <v>34282066</v>
      </c>
      <c r="K4" s="38">
        <v>15453350</v>
      </c>
      <c r="L4" s="38">
        <v>9766718</v>
      </c>
      <c r="M4" s="42">
        <f>D4/J4</f>
        <v>1.09467682023598</v>
      </c>
      <c r="N4" s="42">
        <f t="shared" ref="N4:O19" si="0">E4/K4</f>
        <v>1.445023247386489</v>
      </c>
      <c r="O4" s="42">
        <f t="shared" si="0"/>
        <v>1.0715208527572926</v>
      </c>
      <c r="P4" s="43">
        <v>1590152344</v>
      </c>
      <c r="Q4">
        <v>6520327000000</v>
      </c>
      <c r="R4" s="14">
        <v>25418.990776331895</v>
      </c>
      <c r="S4" s="44">
        <v>3.0288196781496901</v>
      </c>
      <c r="T4" s="38">
        <v>1</v>
      </c>
      <c r="U4" s="14">
        <v>256514000</v>
      </c>
      <c r="V4" s="27">
        <v>7.5</v>
      </c>
    </row>
    <row r="5" spans="2:22" x14ac:dyDescent="0.2">
      <c r="B5" s="35">
        <v>1</v>
      </c>
      <c r="C5" s="35">
        <v>1993</v>
      </c>
      <c r="D5" s="36">
        <v>39782296</v>
      </c>
      <c r="E5" s="37">
        <v>25786225</v>
      </c>
      <c r="F5" s="37">
        <v>9613294</v>
      </c>
      <c r="G5" s="29">
        <f>D5/P5</f>
        <v>2.9518492431421954E-2</v>
      </c>
      <c r="H5" s="29">
        <f>E5/P5</f>
        <v>1.9133397617308052E-2</v>
      </c>
      <c r="I5" s="29">
        <f>F5/P5</f>
        <v>7.133071107309495E-3</v>
      </c>
      <c r="J5" s="38">
        <v>31259234</v>
      </c>
      <c r="K5" s="38">
        <v>14110455</v>
      </c>
      <c r="L5" s="38">
        <v>7880937</v>
      </c>
      <c r="M5" s="42">
        <f>D5/J5</f>
        <v>1.2726574170051639</v>
      </c>
      <c r="N5" s="42">
        <f t="shared" si="0"/>
        <v>1.827455245064741</v>
      </c>
      <c r="O5" s="42">
        <f t="shared" si="0"/>
        <v>1.2198161208495892</v>
      </c>
      <c r="P5" s="43">
        <v>1347707580</v>
      </c>
      <c r="Q5" s="40">
        <v>6858560000000</v>
      </c>
      <c r="R5" s="14">
        <v>26387.293733817074</v>
      </c>
      <c r="S5" s="44">
        <v>2.9516569663855901</v>
      </c>
      <c r="T5" s="38">
        <v>1</v>
      </c>
      <c r="U5" s="14">
        <v>259919000</v>
      </c>
      <c r="V5" s="27">
        <v>6.9</v>
      </c>
    </row>
    <row r="6" spans="2:22" x14ac:dyDescent="0.2">
      <c r="B6" s="35">
        <v>1</v>
      </c>
      <c r="C6" s="35">
        <v>1994</v>
      </c>
      <c r="D6" s="45">
        <v>79584944</v>
      </c>
      <c r="E6" s="46">
        <v>29017391</v>
      </c>
      <c r="F6" s="46">
        <v>32501440</v>
      </c>
      <c r="G6" s="29">
        <f>D6/P6</f>
        <v>3.7657011649867775E-2</v>
      </c>
      <c r="H6" s="29">
        <f>E6/P6</f>
        <v>1.3730087325760617E-2</v>
      </c>
      <c r="I6" s="29">
        <f>F6/P6</f>
        <v>1.5378626197405864E-2</v>
      </c>
      <c r="J6" s="14">
        <v>30014066</v>
      </c>
      <c r="K6" s="38">
        <v>12042906</v>
      </c>
      <c r="L6" s="38">
        <v>15735484</v>
      </c>
      <c r="M6" s="42">
        <f t="shared" ref="M6:O33" si="1">D6/J6</f>
        <v>2.6515882253340819</v>
      </c>
      <c r="N6" s="42">
        <f t="shared" si="0"/>
        <v>2.4095007467466738</v>
      </c>
      <c r="O6" s="42">
        <f t="shared" si="0"/>
        <v>2.0654871499345049</v>
      </c>
      <c r="P6" s="43">
        <v>2113416347</v>
      </c>
      <c r="Q6" s="40">
        <v>7287236000000</v>
      </c>
      <c r="R6" s="14">
        <v>27694.853416234047</v>
      </c>
      <c r="S6" s="47">
        <v>2.60744159215453</v>
      </c>
      <c r="T6" s="14">
        <v>1</v>
      </c>
      <c r="U6" s="14">
        <v>263126000</v>
      </c>
      <c r="V6" s="48">
        <v>6.1189999999999998</v>
      </c>
    </row>
    <row r="7" spans="2:22" x14ac:dyDescent="0.2">
      <c r="B7" s="35">
        <v>1</v>
      </c>
      <c r="C7" s="35">
        <v>1995</v>
      </c>
      <c r="D7" s="45">
        <v>79881600</v>
      </c>
      <c r="E7" s="46">
        <v>56876232</v>
      </c>
      <c r="F7" s="46">
        <v>19782996</v>
      </c>
      <c r="G7" s="29">
        <f t="shared" ref="G7:G33" si="2">D7/P7</f>
        <v>2.917208903149085E-2</v>
      </c>
      <c r="H7" s="29">
        <f t="shared" ref="H7:H33" si="3">E7/P7</f>
        <v>2.077072196450408E-2</v>
      </c>
      <c r="I7" s="29">
        <f t="shared" ref="I7:I33" si="4">F7/P7</f>
        <v>7.224583891930399E-3</v>
      </c>
      <c r="J7" s="14">
        <v>27706016</v>
      </c>
      <c r="K7" s="38">
        <v>56876232</v>
      </c>
      <c r="L7" s="38">
        <v>19782996</v>
      </c>
      <c r="M7" s="42">
        <f t="shared" si="1"/>
        <v>2.8831860921469183</v>
      </c>
      <c r="N7" s="42">
        <f t="shared" si="0"/>
        <v>1</v>
      </c>
      <c r="O7" s="42">
        <f t="shared" si="0"/>
        <v>1</v>
      </c>
      <c r="P7" s="43">
        <v>2738288640</v>
      </c>
      <c r="Q7" s="40">
        <v>7639749000000</v>
      </c>
      <c r="R7" s="14">
        <v>28690.875701334695</v>
      </c>
      <c r="S7" s="47">
        <v>2.8054196885366198</v>
      </c>
      <c r="T7" s="14">
        <v>1</v>
      </c>
      <c r="U7" s="14">
        <v>266278000</v>
      </c>
      <c r="V7" s="48">
        <v>5.65</v>
      </c>
    </row>
    <row r="8" spans="2:22" x14ac:dyDescent="0.2">
      <c r="B8" s="35">
        <v>1</v>
      </c>
      <c r="C8" s="35">
        <v>1996</v>
      </c>
      <c r="D8" s="45">
        <v>127546194</v>
      </c>
      <c r="E8" s="46">
        <v>64465566</v>
      </c>
      <c r="F8" s="46">
        <v>22225328</v>
      </c>
      <c r="G8" s="29">
        <f t="shared" si="2"/>
        <v>5.5168976236523656E-2</v>
      </c>
      <c r="H8" s="29">
        <f t="shared" si="3"/>
        <v>2.7884009449376808E-2</v>
      </c>
      <c r="I8" s="29">
        <f t="shared" si="4"/>
        <v>9.6133687241262873E-3</v>
      </c>
      <c r="J8" s="14">
        <v>71642437</v>
      </c>
      <c r="K8" s="38">
        <v>64465566</v>
      </c>
      <c r="L8" s="38">
        <v>22225328</v>
      </c>
      <c r="M8" s="42">
        <f t="shared" si="1"/>
        <v>1.78031623910281</v>
      </c>
      <c r="N8" s="42">
        <f t="shared" si="0"/>
        <v>1</v>
      </c>
      <c r="O8" s="42">
        <f t="shared" si="0"/>
        <v>1</v>
      </c>
      <c r="P8" s="43">
        <v>2311918812</v>
      </c>
      <c r="Q8" s="40">
        <v>8073122000000</v>
      </c>
      <c r="R8" s="14">
        <v>29967.712718174866</v>
      </c>
      <c r="S8" s="47">
        <v>2.9312041999344101</v>
      </c>
      <c r="T8" s="14">
        <v>1</v>
      </c>
      <c r="U8" s="14">
        <v>269394000</v>
      </c>
      <c r="V8" s="48">
        <v>5.4509999999999996</v>
      </c>
    </row>
    <row r="9" spans="2:22" x14ac:dyDescent="0.2">
      <c r="B9" s="35">
        <v>1</v>
      </c>
      <c r="C9" s="35">
        <v>1997</v>
      </c>
      <c r="D9" s="45">
        <v>147251062</v>
      </c>
      <c r="E9" s="46">
        <v>81671375</v>
      </c>
      <c r="F9" s="46">
        <v>14863246</v>
      </c>
      <c r="G9" s="29">
        <f t="shared" si="2"/>
        <v>4.4793065440775118E-2</v>
      </c>
      <c r="H9" s="29">
        <f t="shared" si="3"/>
        <v>2.4844039800630335E-2</v>
      </c>
      <c r="I9" s="29">
        <f t="shared" si="4"/>
        <v>4.5213280074023442E-3</v>
      </c>
      <c r="J9" s="14">
        <v>75215821</v>
      </c>
      <c r="K9" s="38">
        <v>81671375</v>
      </c>
      <c r="L9" s="38">
        <v>14863246</v>
      </c>
      <c r="M9" s="42">
        <f t="shared" si="1"/>
        <v>1.9577139495692004</v>
      </c>
      <c r="N9" s="42">
        <f t="shared" si="0"/>
        <v>1</v>
      </c>
      <c r="O9" s="42">
        <f t="shared" si="0"/>
        <v>1</v>
      </c>
      <c r="P9" s="43">
        <v>3287362911</v>
      </c>
      <c r="Q9" s="40">
        <v>8577554457000</v>
      </c>
      <c r="R9" s="14">
        <v>31459.138980477303</v>
      </c>
      <c r="S9" s="47">
        <v>2.3376899373073501</v>
      </c>
      <c r="T9" s="14">
        <v>1</v>
      </c>
      <c r="U9" s="14">
        <v>272657000</v>
      </c>
      <c r="V9" s="48">
        <v>5</v>
      </c>
    </row>
    <row r="10" spans="2:22" x14ac:dyDescent="0.2">
      <c r="B10" s="35">
        <v>1</v>
      </c>
      <c r="C10" s="35">
        <v>1998</v>
      </c>
      <c r="D10" s="45">
        <v>146140605</v>
      </c>
      <c r="E10" s="46">
        <v>147643122</v>
      </c>
      <c r="F10" s="46">
        <v>39864940</v>
      </c>
      <c r="G10" s="29">
        <f t="shared" si="2"/>
        <v>5.1861880669756714E-2</v>
      </c>
      <c r="H10" s="29">
        <f t="shared" si="3"/>
        <v>5.23950887905133E-2</v>
      </c>
      <c r="I10" s="29">
        <f t="shared" si="4"/>
        <v>1.414713426967824E-2</v>
      </c>
      <c r="J10" s="14">
        <v>73031937</v>
      </c>
      <c r="K10" s="38">
        <v>89135437</v>
      </c>
      <c r="L10" s="38">
        <v>19679921</v>
      </c>
      <c r="M10" s="42">
        <f t="shared" si="1"/>
        <v>2.0010506499368899</v>
      </c>
      <c r="N10" s="42">
        <f t="shared" si="0"/>
        <v>1.6563908471105606</v>
      </c>
      <c r="O10" s="42">
        <f t="shared" si="0"/>
        <v>2.0256656518082568</v>
      </c>
      <c r="P10" s="43">
        <v>2817880939</v>
      </c>
      <c r="Q10" s="40">
        <v>9062818202000</v>
      </c>
      <c r="R10" s="14">
        <v>32853.676952300855</v>
      </c>
      <c r="S10" s="47">
        <v>1.5522790987436399</v>
      </c>
      <c r="T10" s="14">
        <v>1</v>
      </c>
      <c r="U10" s="14">
        <v>275854000</v>
      </c>
      <c r="V10" s="48">
        <v>4.5110000000000001</v>
      </c>
    </row>
    <row r="11" spans="2:22" x14ac:dyDescent="0.2">
      <c r="B11" s="35">
        <v>1</v>
      </c>
      <c r="C11" s="35">
        <v>1999</v>
      </c>
      <c r="D11" s="45">
        <v>76891435</v>
      </c>
      <c r="E11" s="46">
        <v>105300719</v>
      </c>
      <c r="F11" s="46">
        <v>21697156</v>
      </c>
      <c r="G11" s="29">
        <f t="shared" si="2"/>
        <v>3.2461142220738794E-2</v>
      </c>
      <c r="H11" s="29">
        <f t="shared" si="3"/>
        <v>4.4454647197116968E-2</v>
      </c>
      <c r="I11" s="29">
        <f t="shared" si="4"/>
        <v>9.1598559280569539E-3</v>
      </c>
      <c r="J11" s="14">
        <v>40409164</v>
      </c>
      <c r="K11" s="38">
        <v>73927625</v>
      </c>
      <c r="L11" s="38">
        <v>9924257</v>
      </c>
      <c r="M11" s="42">
        <f t="shared" si="1"/>
        <v>1.9028217213303398</v>
      </c>
      <c r="N11" s="42">
        <f t="shared" si="0"/>
        <v>1.4243757864533049</v>
      </c>
      <c r="O11" s="42">
        <f t="shared" si="0"/>
        <v>2.1862751035165657</v>
      </c>
      <c r="P11" s="43">
        <v>2368722409</v>
      </c>
      <c r="Q11" s="40">
        <v>9631174489000</v>
      </c>
      <c r="R11" s="14">
        <v>34515.390227207572</v>
      </c>
      <c r="S11" s="47">
        <v>2.1880271969735801</v>
      </c>
      <c r="T11" s="14">
        <v>1</v>
      </c>
      <c r="U11" s="14">
        <v>279040000</v>
      </c>
      <c r="V11" s="48">
        <v>4.2190000000000003</v>
      </c>
    </row>
    <row r="12" spans="2:22" x14ac:dyDescent="0.2">
      <c r="B12" s="35">
        <v>1</v>
      </c>
      <c r="C12" s="14">
        <v>2000</v>
      </c>
      <c r="D12" s="49">
        <v>61212723</v>
      </c>
      <c r="E12" s="49">
        <v>110541530</v>
      </c>
      <c r="F12" s="49">
        <v>33983167</v>
      </c>
      <c r="G12" s="29">
        <f t="shared" si="2"/>
        <v>2.8695739101729192E-2</v>
      </c>
      <c r="H12" s="29">
        <f t="shared" si="3"/>
        <v>5.1820450869110503E-2</v>
      </c>
      <c r="I12" s="29">
        <f t="shared" si="4"/>
        <v>1.5930872640357675E-2</v>
      </c>
      <c r="J12" s="14">
        <v>33196891.000000004</v>
      </c>
      <c r="K12" s="38">
        <v>59948895</v>
      </c>
      <c r="L12" s="38">
        <v>18429755</v>
      </c>
      <c r="M12" s="42">
        <f t="shared" si="1"/>
        <v>1.8439293908577159</v>
      </c>
      <c r="N12" s="42">
        <f t="shared" si="0"/>
        <v>1.8439294001999535</v>
      </c>
      <c r="O12" s="42">
        <f t="shared" si="0"/>
        <v>1.8439293956973384</v>
      </c>
      <c r="P12" s="50">
        <v>2133164188</v>
      </c>
      <c r="Q12" s="40">
        <v>10250947997000</v>
      </c>
      <c r="R12" s="14">
        <v>36329.956072710193</v>
      </c>
      <c r="S12" s="47">
        <v>3.3768572714992899</v>
      </c>
      <c r="T12" s="14">
        <v>1</v>
      </c>
      <c r="U12" s="14">
        <v>282162411</v>
      </c>
      <c r="V12" s="48">
        <v>3.992</v>
      </c>
    </row>
    <row r="13" spans="2:22" x14ac:dyDescent="0.2">
      <c r="B13" s="35">
        <v>1</v>
      </c>
      <c r="C13" s="14">
        <v>2001</v>
      </c>
      <c r="D13" s="49">
        <v>52048945</v>
      </c>
      <c r="E13" s="49">
        <v>73171590</v>
      </c>
      <c r="F13" s="49">
        <v>9457228</v>
      </c>
      <c r="G13" s="29">
        <f t="shared" si="2"/>
        <v>4.423515657089265E-2</v>
      </c>
      <c r="H13" s="29">
        <f t="shared" si="3"/>
        <v>6.2186788611972112E-2</v>
      </c>
      <c r="I13" s="29">
        <f t="shared" si="4"/>
        <v>8.0374724464949282E-3</v>
      </c>
      <c r="J13" s="14">
        <v>37118124</v>
      </c>
      <c r="K13" s="38">
        <v>52181502</v>
      </c>
      <c r="L13" s="38">
        <v>6744317</v>
      </c>
      <c r="M13" s="42">
        <f t="shared" si="1"/>
        <v>1.4022514984862919</v>
      </c>
      <c r="N13" s="42">
        <f t="shared" si="0"/>
        <v>1.4022515105065392</v>
      </c>
      <c r="O13" s="42">
        <f t="shared" si="0"/>
        <v>1.4022514066287217</v>
      </c>
      <c r="P13" s="50">
        <v>1176642043</v>
      </c>
      <c r="Q13" s="40">
        <v>10581929774000</v>
      </c>
      <c r="R13" s="14">
        <v>37133.623113437039</v>
      </c>
      <c r="S13" s="47">
        <v>2.8261711188540701</v>
      </c>
      <c r="T13" s="14">
        <v>1</v>
      </c>
      <c r="U13" s="14">
        <v>284968955</v>
      </c>
      <c r="V13" s="48">
        <v>4.7309999999999999</v>
      </c>
    </row>
    <row r="14" spans="2:22" x14ac:dyDescent="0.2">
      <c r="B14" s="35">
        <v>1</v>
      </c>
      <c r="C14" s="14">
        <v>2002</v>
      </c>
      <c r="D14" s="49">
        <v>66594163</v>
      </c>
      <c r="E14" s="49">
        <v>59384525</v>
      </c>
      <c r="F14" s="49">
        <v>4329213</v>
      </c>
      <c r="G14" s="29">
        <f t="shared" si="2"/>
        <v>5.2384880426391084E-2</v>
      </c>
      <c r="H14" s="29">
        <f t="shared" si="3"/>
        <v>4.671357219855788E-2</v>
      </c>
      <c r="I14" s="29">
        <f t="shared" si="4"/>
        <v>3.4054832304954087E-3</v>
      </c>
      <c r="J14" s="14">
        <v>52012281</v>
      </c>
      <c r="K14" s="38">
        <v>46381311</v>
      </c>
      <c r="L14" s="38">
        <v>3381261</v>
      </c>
      <c r="M14" s="42">
        <f t="shared" si="1"/>
        <v>1.2803545954848625</v>
      </c>
      <c r="N14" s="42">
        <f t="shared" si="0"/>
        <v>1.280354602309538</v>
      </c>
      <c r="O14" s="42">
        <f t="shared" si="0"/>
        <v>1.2803545777743865</v>
      </c>
      <c r="P14" s="50">
        <v>1271247781</v>
      </c>
      <c r="Q14" s="40">
        <v>10929112955000</v>
      </c>
      <c r="R14" s="14">
        <v>37997.759657305127</v>
      </c>
      <c r="S14" s="47">
        <v>1.5860316265060099</v>
      </c>
      <c r="T14" s="14">
        <v>1</v>
      </c>
      <c r="U14" s="14">
        <v>287625193</v>
      </c>
      <c r="V14" s="48">
        <v>5.7830000000000004</v>
      </c>
    </row>
    <row r="15" spans="2:22" x14ac:dyDescent="0.2">
      <c r="B15" s="35">
        <v>1</v>
      </c>
      <c r="C15" s="14">
        <v>2003</v>
      </c>
      <c r="D15" s="49">
        <v>84458317</v>
      </c>
      <c r="E15" s="49">
        <v>82032259</v>
      </c>
      <c r="F15" s="49">
        <v>2659524</v>
      </c>
      <c r="G15" s="29">
        <f t="shared" si="2"/>
        <v>5.6352287687120993E-2</v>
      </c>
      <c r="H15" s="29">
        <f t="shared" si="3"/>
        <v>5.4733572997818801E-2</v>
      </c>
      <c r="I15" s="29">
        <f t="shared" si="4"/>
        <v>1.7744878998571896E-3</v>
      </c>
      <c r="J15" s="14">
        <v>63992505</v>
      </c>
      <c r="K15" s="38">
        <v>62154326</v>
      </c>
      <c r="L15" s="38">
        <v>2015072</v>
      </c>
      <c r="M15" s="42">
        <f t="shared" si="1"/>
        <v>1.3198157659244625</v>
      </c>
      <c r="N15" s="42">
        <f t="shared" si="0"/>
        <v>1.3198157598877349</v>
      </c>
      <c r="O15" s="42">
        <f t="shared" si="0"/>
        <v>1.3198158676216036</v>
      </c>
      <c r="P15" s="50">
        <v>1498755782</v>
      </c>
      <c r="Q15" s="40">
        <v>11456442041000</v>
      </c>
      <c r="R15" s="14">
        <v>39490.274955700712</v>
      </c>
      <c r="S15" s="47">
        <v>2.2700949733611502</v>
      </c>
      <c r="T15" s="14">
        <v>1</v>
      </c>
      <c r="U15" s="14">
        <v>290107933</v>
      </c>
      <c r="V15" s="48">
        <v>5.9889999999999999</v>
      </c>
    </row>
    <row r="16" spans="2:22" x14ac:dyDescent="0.2">
      <c r="B16" s="35">
        <v>1</v>
      </c>
      <c r="C16" s="14">
        <v>2004</v>
      </c>
      <c r="D16" s="49">
        <v>131730733</v>
      </c>
      <c r="E16" s="49">
        <v>126524123</v>
      </c>
      <c r="F16" s="49">
        <v>6915922</v>
      </c>
      <c r="G16" s="29">
        <f t="shared" si="2"/>
        <v>7.5470254383162572E-2</v>
      </c>
      <c r="H16" s="29">
        <f t="shared" si="3"/>
        <v>7.2487319632667274E-2</v>
      </c>
      <c r="I16" s="29">
        <f t="shared" si="4"/>
        <v>3.9622218805547109E-3</v>
      </c>
      <c r="J16" s="14">
        <v>88718954</v>
      </c>
      <c r="K16" s="38">
        <v>85212369</v>
      </c>
      <c r="L16" s="38">
        <v>4657784</v>
      </c>
      <c r="M16" s="42">
        <f t="shared" si="1"/>
        <v>1.4848093565214937</v>
      </c>
      <c r="N16" s="42">
        <f t="shared" si="0"/>
        <v>1.4848093590732114</v>
      </c>
      <c r="O16" s="42">
        <f t="shared" si="0"/>
        <v>1.4848095145674425</v>
      </c>
      <c r="P16" s="50">
        <v>1745465602</v>
      </c>
      <c r="Q16" s="40">
        <v>12217193198000</v>
      </c>
      <c r="R16" s="14">
        <v>41724.631628762399</v>
      </c>
      <c r="S16" s="47">
        <v>2.6772366930917202</v>
      </c>
      <c r="T16" s="14">
        <v>1</v>
      </c>
      <c r="U16" s="14">
        <v>292805298</v>
      </c>
      <c r="V16" s="48">
        <v>5.5289999999999999</v>
      </c>
    </row>
    <row r="17" spans="2:22" x14ac:dyDescent="0.2">
      <c r="B17" s="35">
        <v>1</v>
      </c>
      <c r="C17" s="14">
        <v>2005</v>
      </c>
      <c r="D17" s="49">
        <v>175851887</v>
      </c>
      <c r="E17" s="49">
        <v>166162830</v>
      </c>
      <c r="F17" s="49">
        <v>4323633</v>
      </c>
      <c r="G17" s="29">
        <f t="shared" si="2"/>
        <v>7.511361303273878E-2</v>
      </c>
      <c r="H17" s="29">
        <f t="shared" si="3"/>
        <v>7.0975016111398101E-2</v>
      </c>
      <c r="I17" s="29">
        <f t="shared" si="4"/>
        <v>1.8468024517563435E-3</v>
      </c>
      <c r="J17" s="14">
        <v>118433984</v>
      </c>
      <c r="K17" s="38">
        <v>111908528</v>
      </c>
      <c r="L17" s="38">
        <v>2911911</v>
      </c>
      <c r="M17" s="42">
        <f t="shared" si="1"/>
        <v>1.4848093516806797</v>
      </c>
      <c r="N17" s="42">
        <f t="shared" si="0"/>
        <v>1.4848093614456264</v>
      </c>
      <c r="O17" s="42">
        <f t="shared" si="0"/>
        <v>1.4848094601792432</v>
      </c>
      <c r="P17" s="50">
        <v>2341145365</v>
      </c>
      <c r="Q17" s="40">
        <v>13039199193000</v>
      </c>
      <c r="R17" s="14">
        <v>44123.407067905515</v>
      </c>
      <c r="S17" s="47">
        <v>3.3927468454955001</v>
      </c>
      <c r="T17" s="14">
        <v>1</v>
      </c>
      <c r="U17" s="14">
        <v>295516599</v>
      </c>
      <c r="V17" s="48">
        <v>5.0839999999999996</v>
      </c>
    </row>
    <row r="18" spans="2:22" x14ac:dyDescent="0.2">
      <c r="B18" s="35">
        <v>1</v>
      </c>
      <c r="C18" s="14">
        <v>2006</v>
      </c>
      <c r="D18" s="49">
        <v>206823263</v>
      </c>
      <c r="E18" s="49">
        <v>214428039</v>
      </c>
      <c r="F18" s="49">
        <v>6940847</v>
      </c>
      <c r="G18" s="29">
        <f t="shared" si="2"/>
        <v>7.8670736501384689E-2</v>
      </c>
      <c r="H18" s="29">
        <f t="shared" si="3"/>
        <v>8.1563415594490651E-2</v>
      </c>
      <c r="I18" s="29">
        <f t="shared" si="4"/>
        <v>2.6401360152287436E-3</v>
      </c>
      <c r="J18" s="14">
        <v>95146464</v>
      </c>
      <c r="K18" s="38">
        <v>165152053</v>
      </c>
      <c r="L18" s="38">
        <v>3350291</v>
      </c>
      <c r="M18" s="42">
        <f t="shared" si="1"/>
        <v>2.1737356734560307</v>
      </c>
      <c r="N18" s="42">
        <f t="shared" si="0"/>
        <v>1.2983673839040923</v>
      </c>
      <c r="O18" s="42">
        <f t="shared" si="0"/>
        <v>2.0717146659797612</v>
      </c>
      <c r="P18" s="51">
        <v>2628973265</v>
      </c>
      <c r="Q18" s="40">
        <v>13815586948000</v>
      </c>
      <c r="R18" s="14">
        <v>46302.000880005624</v>
      </c>
      <c r="S18" s="47">
        <v>3.2259441007040399</v>
      </c>
      <c r="T18" s="14">
        <v>1</v>
      </c>
      <c r="U18" s="14">
        <v>298379912</v>
      </c>
      <c r="V18" s="48">
        <v>4.6230000000000002</v>
      </c>
    </row>
    <row r="19" spans="2:22" x14ac:dyDescent="0.2">
      <c r="B19" s="35">
        <v>1</v>
      </c>
      <c r="C19" s="14">
        <v>2007</v>
      </c>
      <c r="D19" s="49">
        <v>182976178</v>
      </c>
      <c r="E19" s="49">
        <v>319557921</v>
      </c>
      <c r="F19" s="49">
        <v>5231046</v>
      </c>
      <c r="G19" s="29">
        <f t="shared" si="2"/>
        <v>6.0480173090744618E-2</v>
      </c>
      <c r="H19" s="29">
        <f t="shared" si="3"/>
        <v>0.10562532557980578</v>
      </c>
      <c r="I19" s="29">
        <f t="shared" si="4"/>
        <v>1.7290478519321093E-3</v>
      </c>
      <c r="J19" s="14">
        <v>60526464</v>
      </c>
      <c r="K19" s="38">
        <v>191382525</v>
      </c>
      <c r="L19" s="38">
        <v>2254241</v>
      </c>
      <c r="M19" s="42">
        <f t="shared" si="1"/>
        <v>3.0230772774038148</v>
      </c>
      <c r="N19" s="42">
        <f t="shared" si="0"/>
        <v>1.669734062710271</v>
      </c>
      <c r="O19" s="42">
        <f t="shared" si="0"/>
        <v>2.3205353819755739</v>
      </c>
      <c r="P19" s="50">
        <v>3025391110</v>
      </c>
      <c r="Q19" s="40">
        <v>14474226905000</v>
      </c>
      <c r="R19" s="14">
        <v>48050.223777113504</v>
      </c>
      <c r="S19" s="47">
        <v>2.8526724815013802</v>
      </c>
      <c r="T19" s="14">
        <v>1</v>
      </c>
      <c r="U19" s="14">
        <v>301231207</v>
      </c>
      <c r="V19" s="48">
        <v>4.6219999999999999</v>
      </c>
    </row>
    <row r="20" spans="2:22" x14ac:dyDescent="0.2">
      <c r="B20" s="35">
        <v>1</v>
      </c>
      <c r="C20" s="14">
        <v>2008</v>
      </c>
      <c r="D20" s="49">
        <v>231583210</v>
      </c>
      <c r="E20" s="49">
        <v>305233238</v>
      </c>
      <c r="F20" s="49">
        <v>4420503</v>
      </c>
      <c r="G20" s="29">
        <f t="shared" si="2"/>
        <v>6.5240283487645337E-2</v>
      </c>
      <c r="H20" s="29">
        <f t="shared" si="3"/>
        <v>8.5988543715979748E-2</v>
      </c>
      <c r="I20" s="29">
        <f t="shared" si="4"/>
        <v>1.2453185568935962E-3</v>
      </c>
      <c r="J20" s="14">
        <v>93295875</v>
      </c>
      <c r="K20" s="38">
        <v>122966609</v>
      </c>
      <c r="L20" s="38">
        <v>1780849</v>
      </c>
      <c r="M20" s="42">
        <f t="shared" si="1"/>
        <v>2.4822449009669505</v>
      </c>
      <c r="N20" s="42">
        <f t="shared" si="1"/>
        <v>2.4822448995076378</v>
      </c>
      <c r="O20" s="42">
        <f t="shared" si="1"/>
        <v>2.4822447046324534</v>
      </c>
      <c r="P20" s="50">
        <v>3549696562</v>
      </c>
      <c r="Q20" s="40">
        <v>14769857911000</v>
      </c>
      <c r="R20" s="14">
        <v>48570.045980458555</v>
      </c>
      <c r="S20" s="47">
        <v>3.8391002966509999</v>
      </c>
      <c r="T20" s="14">
        <v>1</v>
      </c>
      <c r="U20" s="14">
        <v>304093966</v>
      </c>
      <c r="V20" s="48">
        <v>5.7839999999999998</v>
      </c>
    </row>
    <row r="21" spans="2:22" x14ac:dyDescent="0.2">
      <c r="B21" s="35">
        <v>1</v>
      </c>
      <c r="C21" s="14">
        <v>2009</v>
      </c>
      <c r="D21" s="49">
        <v>197112259</v>
      </c>
      <c r="E21" s="49">
        <v>267106089</v>
      </c>
      <c r="F21" s="49">
        <v>4408740</v>
      </c>
      <c r="G21" s="29">
        <f t="shared" si="2"/>
        <v>6.1898253774934603E-2</v>
      </c>
      <c r="H21" s="29">
        <f t="shared" si="3"/>
        <v>8.3878093456136935E-2</v>
      </c>
      <c r="I21" s="29">
        <f t="shared" si="4"/>
        <v>1.3844562927347161E-3</v>
      </c>
      <c r="J21" s="14">
        <v>75950567</v>
      </c>
      <c r="K21" s="38">
        <v>167029513</v>
      </c>
      <c r="L21" s="38">
        <v>1573291</v>
      </c>
      <c r="M21" s="42">
        <f t="shared" si="1"/>
        <v>2.5952704079220368</v>
      </c>
      <c r="N21" s="42">
        <f t="shared" si="1"/>
        <v>1.5991550487248323</v>
      </c>
      <c r="O21" s="42">
        <f t="shared" si="1"/>
        <v>2.8022406535091093</v>
      </c>
      <c r="P21" s="50">
        <v>3184455893</v>
      </c>
      <c r="Q21" s="40">
        <v>14478064934000</v>
      </c>
      <c r="R21" s="14">
        <v>47194.94335473355</v>
      </c>
      <c r="S21" s="47">
        <v>-0.355546266299747</v>
      </c>
      <c r="T21" s="14">
        <v>1</v>
      </c>
      <c r="U21" s="14">
        <v>306771529</v>
      </c>
      <c r="V21" s="48">
        <v>9.2539999999999996</v>
      </c>
    </row>
    <row r="22" spans="2:22" x14ac:dyDescent="0.2">
      <c r="B22" s="35">
        <v>1</v>
      </c>
      <c r="C22" s="14">
        <v>2010</v>
      </c>
      <c r="D22" s="49">
        <v>233079241</v>
      </c>
      <c r="E22" s="49">
        <v>373077762</v>
      </c>
      <c r="F22" s="49">
        <v>7062301</v>
      </c>
      <c r="G22" s="29">
        <f t="shared" si="2"/>
        <v>6.055853886604521E-2</v>
      </c>
      <c r="H22" s="29">
        <f t="shared" si="3"/>
        <v>9.6932888802972225E-2</v>
      </c>
      <c r="I22" s="29">
        <f t="shared" si="4"/>
        <v>1.8349237270435851E-3</v>
      </c>
      <c r="J22" s="14">
        <v>78526765</v>
      </c>
      <c r="K22" s="38">
        <v>222737789</v>
      </c>
      <c r="L22" s="38">
        <v>2318727</v>
      </c>
      <c r="M22" s="42">
        <f t="shared" si="1"/>
        <v>2.9681502988184985</v>
      </c>
      <c r="N22" s="42">
        <f t="shared" si="1"/>
        <v>1.674963928101127</v>
      </c>
      <c r="O22" s="42">
        <f t="shared" si="1"/>
        <v>3.0457664916999714</v>
      </c>
      <c r="P22" s="50">
        <v>3848825374</v>
      </c>
      <c r="Q22" s="40">
        <v>15048964444000</v>
      </c>
      <c r="R22" s="14">
        <v>48650.643128333555</v>
      </c>
      <c r="S22" s="47">
        <v>1.6400434423899</v>
      </c>
      <c r="T22" s="14">
        <v>1</v>
      </c>
      <c r="U22" s="14">
        <v>309327143</v>
      </c>
      <c r="V22" s="48">
        <v>9.6329999999999991</v>
      </c>
    </row>
    <row r="23" spans="2:22" x14ac:dyDescent="0.2">
      <c r="B23" s="35">
        <v>1</v>
      </c>
      <c r="C23" s="14">
        <v>2011</v>
      </c>
      <c r="D23" s="49">
        <v>310712360</v>
      </c>
      <c r="E23" s="49">
        <v>473363653</v>
      </c>
      <c r="F23" s="49">
        <v>13170888</v>
      </c>
      <c r="G23" s="29">
        <f t="shared" si="2"/>
        <v>4.7701445091138155E-2</v>
      </c>
      <c r="H23" s="29">
        <f t="shared" si="3"/>
        <v>7.2672134129843025E-2</v>
      </c>
      <c r="I23" s="29">
        <f t="shared" si="4"/>
        <v>2.0220321802889669E-3</v>
      </c>
      <c r="J23" s="14">
        <v>54203674</v>
      </c>
      <c r="K23" s="38">
        <v>189602810</v>
      </c>
      <c r="L23" s="38">
        <v>3684121</v>
      </c>
      <c r="M23" s="42">
        <f t="shared" si="1"/>
        <v>5.7323117986430221</v>
      </c>
      <c r="N23" s="42">
        <f t="shared" si="1"/>
        <v>2.4966067380541461</v>
      </c>
      <c r="O23" s="42">
        <f t="shared" si="1"/>
        <v>3.5750421878108782</v>
      </c>
      <c r="P23" s="50">
        <v>6513688619</v>
      </c>
      <c r="Q23" s="40">
        <v>15599728123000</v>
      </c>
      <c r="R23" s="14">
        <v>50065.966504174205</v>
      </c>
      <c r="S23" s="47">
        <v>3.1568415686220002</v>
      </c>
      <c r="T23" s="14">
        <v>1</v>
      </c>
      <c r="U23" s="14">
        <v>311583481</v>
      </c>
      <c r="V23" s="48">
        <v>8.9489999999999998</v>
      </c>
    </row>
    <row r="24" spans="2:22" x14ac:dyDescent="0.2">
      <c r="B24" s="35">
        <v>1</v>
      </c>
      <c r="C24" s="14">
        <v>2012</v>
      </c>
      <c r="D24" s="52">
        <v>398032064</v>
      </c>
      <c r="E24" s="53">
        <v>587874994</v>
      </c>
      <c r="F24" s="53">
        <v>7037791</v>
      </c>
      <c r="G24" s="29">
        <f t="shared" si="2"/>
        <v>7.1980302152377121E-2</v>
      </c>
      <c r="H24" s="29">
        <f t="shared" si="3"/>
        <v>0.10631158522934193</v>
      </c>
      <c r="I24" s="29">
        <f t="shared" si="4"/>
        <v>1.2727173725011268E-3</v>
      </c>
      <c r="J24" s="14">
        <v>76048926</v>
      </c>
      <c r="K24" s="38">
        <v>245025057</v>
      </c>
      <c r="L24" s="38">
        <v>2019992</v>
      </c>
      <c r="M24" s="42">
        <f t="shared" si="1"/>
        <v>5.2338946114768277</v>
      </c>
      <c r="N24" s="42">
        <f t="shared" si="1"/>
        <v>2.3992443923806537</v>
      </c>
      <c r="O24" s="42">
        <f t="shared" si="1"/>
        <v>3.484068748787124</v>
      </c>
      <c r="P24" s="54">
        <v>5529735943</v>
      </c>
      <c r="Q24" s="55">
        <v>16253972230000</v>
      </c>
      <c r="R24" s="14">
        <v>51784.418573883733</v>
      </c>
      <c r="S24" s="47">
        <v>2.0693372652606699</v>
      </c>
      <c r="T24" s="14">
        <v>1</v>
      </c>
      <c r="U24" s="14">
        <v>313877662</v>
      </c>
      <c r="V24" s="48">
        <v>8.0690000000000008</v>
      </c>
    </row>
    <row r="25" spans="2:22" x14ac:dyDescent="0.2">
      <c r="B25" s="35">
        <v>1</v>
      </c>
      <c r="C25" s="14">
        <v>2013</v>
      </c>
      <c r="D25" s="52">
        <v>271673165</v>
      </c>
      <c r="E25" s="53">
        <v>448914267</v>
      </c>
      <c r="F25" s="53">
        <v>7015277</v>
      </c>
      <c r="G25" s="29">
        <f t="shared" si="2"/>
        <v>6.2280087636936078E-2</v>
      </c>
      <c r="H25" s="29">
        <f t="shared" si="3"/>
        <v>0.10291196736428097</v>
      </c>
      <c r="I25" s="29">
        <f t="shared" si="4"/>
        <v>1.6082268057552979E-3</v>
      </c>
      <c r="J25" s="14">
        <v>73453813</v>
      </c>
      <c r="K25" s="38">
        <v>208999240</v>
      </c>
      <c r="L25" s="38">
        <v>2293774</v>
      </c>
      <c r="M25" s="42">
        <f t="shared" si="1"/>
        <v>3.6985576909397473</v>
      </c>
      <c r="N25" s="42">
        <f t="shared" si="1"/>
        <v>2.1479229637390067</v>
      </c>
      <c r="O25" s="42">
        <f t="shared" si="1"/>
        <v>3.0583993889546224</v>
      </c>
      <c r="P25" s="54">
        <v>4362119183</v>
      </c>
      <c r="Q25" s="55">
        <v>16843190993000</v>
      </c>
      <c r="R25" s="14">
        <v>53291.127689140565</v>
      </c>
      <c r="S25" s="47">
        <v>1.46483265562717</v>
      </c>
      <c r="T25" s="14">
        <v>1</v>
      </c>
      <c r="U25" s="14">
        <v>316059947</v>
      </c>
      <c r="V25" s="48">
        <v>7.375</v>
      </c>
    </row>
    <row r="26" spans="2:22" x14ac:dyDescent="0.2">
      <c r="B26" s="35">
        <v>1</v>
      </c>
      <c r="C26" s="14">
        <v>2014</v>
      </c>
      <c r="D26" s="52">
        <v>305096392</v>
      </c>
      <c r="E26" s="53">
        <v>460449465</v>
      </c>
      <c r="F26" s="53">
        <v>6862195</v>
      </c>
      <c r="G26" s="29">
        <f t="shared" si="2"/>
        <v>6.2412131039340901E-2</v>
      </c>
      <c r="H26" s="29">
        <f t="shared" si="3"/>
        <v>9.4191977027949944E-2</v>
      </c>
      <c r="I26" s="29">
        <f t="shared" si="4"/>
        <v>1.4037668906865012E-3</v>
      </c>
      <c r="J26" s="14">
        <v>60055492</v>
      </c>
      <c r="K26" s="38">
        <v>207996961</v>
      </c>
      <c r="L26" s="38">
        <v>2193904</v>
      </c>
      <c r="M26" s="42">
        <f t="shared" si="1"/>
        <v>5.0802413208104262</v>
      </c>
      <c r="N26" s="42">
        <f t="shared" si="1"/>
        <v>2.2137316948587533</v>
      </c>
      <c r="O26" s="42">
        <f t="shared" si="1"/>
        <v>3.1278465238223734</v>
      </c>
      <c r="P26" s="54">
        <v>4888414911</v>
      </c>
      <c r="Q26" s="55">
        <v>17550680174000</v>
      </c>
      <c r="R26" s="14">
        <v>55123.84978690464</v>
      </c>
      <c r="S26" s="47">
        <v>1.62222297740817</v>
      </c>
      <c r="T26" s="14">
        <v>1</v>
      </c>
      <c r="U26" s="14">
        <v>318386329</v>
      </c>
      <c r="V26" s="48">
        <v>6.1680000000000001</v>
      </c>
    </row>
    <row r="27" spans="2:22" x14ac:dyDescent="0.2">
      <c r="B27" s="35">
        <v>1</v>
      </c>
      <c r="C27" s="14">
        <v>2015</v>
      </c>
      <c r="D27" s="52">
        <v>322849174</v>
      </c>
      <c r="E27" s="53">
        <v>329554395</v>
      </c>
      <c r="F27" s="53">
        <v>6117828</v>
      </c>
      <c r="G27" s="29">
        <f t="shared" si="2"/>
        <v>6.6894059339271311E-2</v>
      </c>
      <c r="H27" s="29">
        <f t="shared" si="3"/>
        <v>6.8283375117594872E-2</v>
      </c>
      <c r="I27" s="29">
        <f t="shared" si="4"/>
        <v>1.2676084754655605E-3</v>
      </c>
      <c r="J27" s="14">
        <v>66467246</v>
      </c>
      <c r="K27" s="38">
        <v>154863146</v>
      </c>
      <c r="L27" s="38">
        <v>2039495</v>
      </c>
      <c r="M27" s="42">
        <f t="shared" si="1"/>
        <v>4.857267201953877</v>
      </c>
      <c r="N27" s="42">
        <f t="shared" si="1"/>
        <v>2.1280362921207865</v>
      </c>
      <c r="O27" s="42">
        <f t="shared" si="1"/>
        <v>2.9996778614313837</v>
      </c>
      <c r="P27" s="54">
        <v>4826275714</v>
      </c>
      <c r="Q27" s="55">
        <v>18206020741000</v>
      </c>
      <c r="R27" s="14">
        <v>56762.729451598891</v>
      </c>
      <c r="S27" s="47">
        <v>0.118627135552451</v>
      </c>
      <c r="T27" s="14">
        <v>1</v>
      </c>
      <c r="U27" s="14">
        <v>320738994</v>
      </c>
      <c r="V27" s="48">
        <v>5.28</v>
      </c>
    </row>
    <row r="28" spans="2:22" x14ac:dyDescent="0.2">
      <c r="B28" s="35">
        <v>1</v>
      </c>
      <c r="C28" s="14">
        <v>2016</v>
      </c>
      <c r="D28" s="52">
        <v>290596865</v>
      </c>
      <c r="E28" s="53">
        <v>475000944</v>
      </c>
      <c r="F28" s="53">
        <v>4793519</v>
      </c>
      <c r="G28" s="29">
        <f t="shared" si="2"/>
        <v>6.4121210142177726E-2</v>
      </c>
      <c r="H28" s="29">
        <f t="shared" si="3"/>
        <v>0.10481061228226531</v>
      </c>
      <c r="I28" s="29">
        <f t="shared" si="4"/>
        <v>1.0577066587401816E-3</v>
      </c>
      <c r="J28" s="14">
        <v>67638901</v>
      </c>
      <c r="K28" s="38">
        <v>250311385</v>
      </c>
      <c r="L28" s="38">
        <v>1648256</v>
      </c>
      <c r="M28" s="42">
        <f t="shared" si="1"/>
        <v>4.2962978508476946</v>
      </c>
      <c r="N28" s="42">
        <f t="shared" si="1"/>
        <v>1.8976401892386956</v>
      </c>
      <c r="O28" s="42">
        <f t="shared" si="1"/>
        <v>2.9082369486293391</v>
      </c>
      <c r="P28" s="54">
        <v>4531992836</v>
      </c>
      <c r="Q28" s="55">
        <v>18695110842000</v>
      </c>
      <c r="R28" s="14">
        <v>57866.744934109141</v>
      </c>
      <c r="S28" s="47">
        <v>1.26158320570536</v>
      </c>
      <c r="T28" s="14">
        <v>1</v>
      </c>
      <c r="U28" s="14">
        <v>323071755</v>
      </c>
      <c r="V28" s="48">
        <v>4.8689999999999998</v>
      </c>
    </row>
    <row r="29" spans="2:22" x14ac:dyDescent="0.2">
      <c r="B29" s="35">
        <v>1</v>
      </c>
      <c r="C29" s="14">
        <v>2017</v>
      </c>
      <c r="D29" s="52">
        <v>300533987</v>
      </c>
      <c r="E29" s="53">
        <v>496951918</v>
      </c>
      <c r="F29" s="53">
        <v>9838482</v>
      </c>
      <c r="G29" s="29">
        <f t="shared" si="2"/>
        <v>6.1218092344307411E-2</v>
      </c>
      <c r="H29" s="29">
        <f t="shared" si="3"/>
        <v>0.10122797993827129</v>
      </c>
      <c r="I29" s="29">
        <f t="shared" si="4"/>
        <v>2.0040764960264088E-3</v>
      </c>
      <c r="J29" s="14">
        <v>70418001</v>
      </c>
      <c r="K29" s="38">
        <v>220173604</v>
      </c>
      <c r="L29" s="38">
        <v>3353683</v>
      </c>
      <c r="M29" s="42">
        <f t="shared" si="1"/>
        <v>4.2678574048132951</v>
      </c>
      <c r="N29" s="42">
        <f t="shared" si="1"/>
        <v>2.2570912633105649</v>
      </c>
      <c r="O29" s="42">
        <f t="shared" si="1"/>
        <v>2.9336350513748615</v>
      </c>
      <c r="P29" s="54">
        <v>4909234762</v>
      </c>
      <c r="Q29" s="55">
        <v>19477336549000</v>
      </c>
      <c r="R29" s="14">
        <v>59907.754260885005</v>
      </c>
      <c r="S29" s="47">
        <v>2.1301100036596101</v>
      </c>
      <c r="T29" s="14">
        <v>1</v>
      </c>
      <c r="U29" s="14">
        <v>325122128</v>
      </c>
      <c r="V29" s="48">
        <v>4.3550000000000004</v>
      </c>
    </row>
    <row r="30" spans="2:22" x14ac:dyDescent="0.2">
      <c r="B30" s="35">
        <v>1</v>
      </c>
      <c r="C30" s="14">
        <v>2018</v>
      </c>
      <c r="D30" s="52">
        <v>282841497</v>
      </c>
      <c r="E30" s="53">
        <v>377871449</v>
      </c>
      <c r="F30" s="53">
        <v>6839476</v>
      </c>
      <c r="G30" s="29">
        <f t="shared" si="2"/>
        <v>6.4071635106847255E-2</v>
      </c>
      <c r="H30" s="29">
        <f t="shared" si="3"/>
        <v>8.559861920693923E-2</v>
      </c>
      <c r="I30" s="29">
        <f t="shared" si="4"/>
        <v>1.5493356358315389E-3</v>
      </c>
      <c r="J30" s="14">
        <v>54714301</v>
      </c>
      <c r="K30" s="38">
        <v>197325272</v>
      </c>
      <c r="L30" s="38">
        <v>2230241</v>
      </c>
      <c r="M30" s="42">
        <f t="shared" si="1"/>
        <v>5.1694253939203207</v>
      </c>
      <c r="N30" s="42">
        <f t="shared" si="1"/>
        <v>1.9149673286653319</v>
      </c>
      <c r="O30" s="42">
        <f t="shared" si="1"/>
        <v>3.0666981729777185</v>
      </c>
      <c r="P30" s="54">
        <v>4414457295</v>
      </c>
      <c r="Q30" s="55">
        <v>20533057312000</v>
      </c>
      <c r="R30" s="14">
        <v>62823.309438196971</v>
      </c>
      <c r="S30" s="47">
        <v>2.44258329692817</v>
      </c>
      <c r="T30" s="14">
        <v>1</v>
      </c>
      <c r="U30" s="14">
        <v>326838199</v>
      </c>
      <c r="V30" s="48">
        <v>3.8959999999999999</v>
      </c>
    </row>
    <row r="31" spans="2:22" x14ac:dyDescent="0.2">
      <c r="B31" s="35">
        <v>1</v>
      </c>
      <c r="C31" s="14">
        <v>2019</v>
      </c>
      <c r="D31" s="52">
        <v>290752193</v>
      </c>
      <c r="E31" s="53">
        <v>266016504</v>
      </c>
      <c r="F31" s="53">
        <v>7532497</v>
      </c>
      <c r="G31" s="29">
        <f t="shared" si="2"/>
        <v>6.6334052130697194E-2</v>
      </c>
      <c r="H31" s="29">
        <f t="shared" si="3"/>
        <v>6.0690694924395008E-2</v>
      </c>
      <c r="I31" s="29">
        <f t="shared" si="4"/>
        <v>1.7185117110099326E-3</v>
      </c>
      <c r="J31" s="14">
        <v>57921179</v>
      </c>
      <c r="K31" s="38">
        <v>159393998</v>
      </c>
      <c r="L31" s="38">
        <v>2401676</v>
      </c>
      <c r="M31" s="42">
        <f t="shared" si="1"/>
        <v>5.0197906537779557</v>
      </c>
      <c r="N31" s="42">
        <f t="shared" si="1"/>
        <v>1.6689242213499156</v>
      </c>
      <c r="O31" s="42">
        <f t="shared" si="1"/>
        <v>3.1363501987778535</v>
      </c>
      <c r="P31" s="54">
        <v>4383151393</v>
      </c>
      <c r="Q31" s="55">
        <v>21380976119000</v>
      </c>
      <c r="R31" s="14">
        <v>65120.394662865256</v>
      </c>
      <c r="S31" s="47">
        <v>1.8122100752602099</v>
      </c>
      <c r="T31" s="14">
        <v>1</v>
      </c>
      <c r="U31" s="14">
        <v>328329953</v>
      </c>
      <c r="V31" s="48">
        <v>3.669</v>
      </c>
    </row>
    <row r="32" spans="2:22" x14ac:dyDescent="0.2">
      <c r="B32" s="56">
        <v>1</v>
      </c>
      <c r="C32" s="57">
        <v>2020</v>
      </c>
      <c r="D32" s="58">
        <v>226782289</v>
      </c>
      <c r="E32" s="59">
        <v>253441761</v>
      </c>
      <c r="F32" s="59">
        <v>8152600</v>
      </c>
      <c r="G32" s="60">
        <f t="shared" si="2"/>
        <v>5.3856456493581062E-2</v>
      </c>
      <c r="H32" s="60">
        <f t="shared" si="3"/>
        <v>6.0187571239097383E-2</v>
      </c>
      <c r="I32" s="60">
        <f t="shared" si="4"/>
        <v>1.9360865839464607E-3</v>
      </c>
      <c r="J32" s="57">
        <v>52238734</v>
      </c>
      <c r="K32" s="61">
        <v>143309466</v>
      </c>
      <c r="L32" s="61">
        <v>2211414</v>
      </c>
      <c r="M32" s="62">
        <f t="shared" si="1"/>
        <v>4.3412669418826271</v>
      </c>
      <c r="N32" s="62">
        <f t="shared" si="1"/>
        <v>1.7684928154013217</v>
      </c>
      <c r="O32" s="62">
        <f t="shared" si="1"/>
        <v>3.6866005189439877</v>
      </c>
      <c r="P32" s="63">
        <v>4210865396</v>
      </c>
      <c r="Q32" s="64">
        <v>21060473613000</v>
      </c>
      <c r="R32" s="57">
        <v>63528.634302750848</v>
      </c>
      <c r="S32" s="65">
        <v>1.23358439630629</v>
      </c>
      <c r="T32" s="57">
        <v>1</v>
      </c>
      <c r="U32" s="57">
        <v>331511512</v>
      </c>
      <c r="V32" s="66">
        <v>8.0549999999999997</v>
      </c>
    </row>
    <row r="33" spans="2:22" ht="17" thickBot="1" x14ac:dyDescent="0.25">
      <c r="B33" s="67">
        <v>1</v>
      </c>
      <c r="C33" s="68">
        <v>2021</v>
      </c>
      <c r="D33" s="69">
        <v>205698592</v>
      </c>
      <c r="E33" s="70">
        <v>254385296</v>
      </c>
      <c r="F33" s="70">
        <v>7883709</v>
      </c>
      <c r="G33" s="71">
        <f t="shared" si="2"/>
        <v>4.1586154106515963E-2</v>
      </c>
      <c r="H33" s="71">
        <f t="shared" si="3"/>
        <v>5.1429161566101916E-2</v>
      </c>
      <c r="I33" s="71">
        <f t="shared" si="4"/>
        <v>1.593852122259188E-3</v>
      </c>
      <c r="J33" s="68">
        <v>50802523</v>
      </c>
      <c r="K33" s="72">
        <v>135146596</v>
      </c>
      <c r="L33" s="72">
        <v>2227954</v>
      </c>
      <c r="M33" s="73">
        <f t="shared" si="1"/>
        <v>4.0489837876752697</v>
      </c>
      <c r="N33" s="73">
        <f t="shared" si="1"/>
        <v>1.8822915525005157</v>
      </c>
      <c r="O33" s="73">
        <f t="shared" si="1"/>
        <v>3.538542088391412</v>
      </c>
      <c r="P33" s="74">
        <v>4946323997</v>
      </c>
      <c r="Q33" s="75">
        <v>23315080560000</v>
      </c>
      <c r="R33" s="68">
        <v>70219.472454115006</v>
      </c>
      <c r="S33" s="76">
        <v>4.6978588636374203</v>
      </c>
      <c r="T33" s="68">
        <v>1</v>
      </c>
      <c r="U33" s="68">
        <v>332031554</v>
      </c>
      <c r="V33" s="77">
        <v>5.3490000000000002</v>
      </c>
    </row>
  </sheetData>
  <mergeCells count="1">
    <mergeCell ref="Q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2024-04-25T06:15:52Z</dcterms:created>
  <dcterms:modified xsi:type="dcterms:W3CDTF">2024-04-25T06:18:56Z</dcterms:modified>
</cp:coreProperties>
</file>